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SIT-Karmen\Desktop\obrasci-financijska izvješća\"/>
    </mc:Choice>
  </mc:AlternateContent>
  <xr:revisionPtr revIDLastSave="0" documentId="8_{42CD2B44-8829-4826-AB52-8ED344F957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F271" i="9" s="1"/>
  <c r="B271" i="9" s="1"/>
  <c r="L271" i="9"/>
  <c r="E271" i="9"/>
  <c r="M270" i="9"/>
  <c r="F270" i="9" s="1"/>
  <c r="B270" i="9" s="1"/>
  <c r="L270" i="9"/>
  <c r="E270" i="9"/>
  <c r="M269" i="9"/>
  <c r="F269" i="9" s="1"/>
  <c r="B269" i="9" s="1"/>
  <c r="L269" i="9"/>
  <c r="E269" i="9"/>
  <c r="M268" i="9"/>
  <c r="L268" i="9"/>
  <c r="F268" i="9"/>
  <c r="B268" i="9" s="1"/>
  <c r="E268" i="9"/>
  <c r="M267" i="9"/>
  <c r="F267" i="9" s="1"/>
  <c r="B267" i="9" s="1"/>
  <c r="L267" i="9"/>
  <c r="E267" i="9"/>
  <c r="M266" i="9"/>
  <c r="F266" i="9" s="1"/>
  <c r="B266" i="9" s="1"/>
  <c r="L266" i="9"/>
  <c r="E266" i="9"/>
  <c r="M265" i="9"/>
  <c r="F265" i="9" s="1"/>
  <c r="B265" i="9" s="1"/>
  <c r="L265" i="9"/>
  <c r="E265" i="9"/>
  <c r="M264" i="9"/>
  <c r="F264" i="9" s="1"/>
  <c r="B264" i="9" s="1"/>
  <c r="L264" i="9"/>
  <c r="E264" i="9"/>
  <c r="M263" i="9"/>
  <c r="F263" i="9" s="1"/>
  <c r="B263" i="9" s="1"/>
  <c r="L263" i="9"/>
  <c r="E263" i="9"/>
  <c r="M262" i="9"/>
  <c r="F262" i="9" s="1"/>
  <c r="B262" i="9" s="1"/>
  <c r="L262" i="9"/>
  <c r="E262" i="9"/>
  <c r="M261" i="9"/>
  <c r="L261" i="9"/>
  <c r="F261" i="9"/>
  <c r="B261" i="9" s="1"/>
  <c r="E261" i="9"/>
  <c r="M260" i="9"/>
  <c r="F260" i="9" s="1"/>
  <c r="B260" i="9" s="1"/>
  <c r="L260" i="9"/>
  <c r="E260" i="9"/>
  <c r="M259" i="9"/>
  <c r="F259" i="9" s="1"/>
  <c r="B259" i="9" s="1"/>
  <c r="L259" i="9"/>
  <c r="E259" i="9"/>
  <c r="M258" i="9"/>
  <c r="F258" i="9" s="1"/>
  <c r="B258" i="9" s="1"/>
  <c r="L258" i="9"/>
  <c r="E258" i="9"/>
  <c r="M257" i="9"/>
  <c r="F257" i="9" s="1"/>
  <c r="B257" i="9" s="1"/>
  <c r="L257" i="9"/>
  <c r="E257" i="9"/>
  <c r="M256" i="9"/>
  <c r="F256" i="9" s="1"/>
  <c r="B256" i="9" s="1"/>
  <c r="L256" i="9"/>
  <c r="E256" i="9"/>
  <c r="M255" i="9"/>
  <c r="F255" i="9" s="1"/>
  <c r="B255" i="9" s="1"/>
  <c r="L255" i="9"/>
  <c r="E255" i="9"/>
  <c r="M254" i="9"/>
  <c r="F254" i="9" s="1"/>
  <c r="B254" i="9" s="1"/>
  <c r="L254" i="9"/>
  <c r="E254" i="9"/>
  <c r="M253" i="9"/>
  <c r="L253" i="9"/>
  <c r="F253" i="9"/>
  <c r="B253" i="9" s="1"/>
  <c r="E253" i="9"/>
  <c r="M252" i="9"/>
  <c r="F252" i="9" s="1"/>
  <c r="B252" i="9" s="1"/>
  <c r="L252" i="9"/>
  <c r="E252" i="9"/>
  <c r="M251" i="9"/>
  <c r="F251" i="9" s="1"/>
  <c r="B251" i="9" s="1"/>
  <c r="L251" i="9"/>
  <c r="E251" i="9"/>
  <c r="M250" i="9"/>
  <c r="F250" i="9" s="1"/>
  <c r="B250" i="9" s="1"/>
  <c r="L250" i="9"/>
  <c r="E250" i="9"/>
  <c r="M249" i="9"/>
  <c r="F249" i="9" s="1"/>
  <c r="B249" i="9" s="1"/>
  <c r="L249" i="9"/>
  <c r="E249" i="9"/>
  <c r="M248" i="9"/>
  <c r="F248" i="9" s="1"/>
  <c r="B248" i="9" s="1"/>
  <c r="L248" i="9"/>
  <c r="E248" i="9"/>
  <c r="M247" i="9"/>
  <c r="F247" i="9" s="1"/>
  <c r="B247" i="9" s="1"/>
  <c r="L247" i="9"/>
  <c r="E247" i="9"/>
  <c r="M246" i="9"/>
  <c r="F246" i="9" s="1"/>
  <c r="B246" i="9" s="1"/>
  <c r="L246" i="9"/>
  <c r="E246" i="9"/>
  <c r="M245" i="9"/>
  <c r="F245" i="9" s="1"/>
  <c r="B245" i="9" s="1"/>
  <c r="L245" i="9"/>
  <c r="E245" i="9"/>
  <c r="M244" i="9"/>
  <c r="L244" i="9"/>
  <c r="F244" i="9"/>
  <c r="B244" i="9" s="1"/>
  <c r="E244" i="9"/>
  <c r="M243" i="9"/>
  <c r="F243" i="9" s="1"/>
  <c r="B243" i="9" s="1"/>
  <c r="L243" i="9"/>
  <c r="E243" i="9"/>
  <c r="M242" i="9"/>
  <c r="F242" i="9" s="1"/>
  <c r="B242" i="9" s="1"/>
  <c r="L242" i="9"/>
  <c r="E242" i="9"/>
  <c r="M241" i="9"/>
  <c r="F241" i="9" s="1"/>
  <c r="B241" i="9" s="1"/>
  <c r="L241" i="9"/>
  <c r="E241" i="9"/>
  <c r="M240" i="9"/>
  <c r="F240" i="9" s="1"/>
  <c r="B240" i="9" s="1"/>
  <c r="L240" i="9"/>
  <c r="E240" i="9"/>
  <c r="M239" i="9"/>
  <c r="F239" i="9" s="1"/>
  <c r="B239" i="9" s="1"/>
  <c r="L239" i="9"/>
  <c r="E239" i="9"/>
  <c r="M238" i="9"/>
  <c r="F238" i="9" s="1"/>
  <c r="B238" i="9" s="1"/>
  <c r="L238" i="9"/>
  <c r="E238" i="9"/>
  <c r="M237" i="9"/>
  <c r="L237" i="9"/>
  <c r="F237" i="9"/>
  <c r="B237" i="9" s="1"/>
  <c r="E237" i="9"/>
  <c r="M236" i="9"/>
  <c r="F236" i="9" s="1"/>
  <c r="B236" i="9" s="1"/>
  <c r="L236" i="9"/>
  <c r="E236" i="9"/>
  <c r="M235" i="9"/>
  <c r="F235" i="9" s="1"/>
  <c r="B235" i="9" s="1"/>
  <c r="L235" i="9"/>
  <c r="E235" i="9"/>
  <c r="M234" i="9"/>
  <c r="F234" i="9" s="1"/>
  <c r="B234" i="9" s="1"/>
  <c r="L234" i="9"/>
  <c r="E234" i="9"/>
  <c r="M233" i="9"/>
  <c r="F233" i="9" s="1"/>
  <c r="B233" i="9" s="1"/>
  <c r="L233" i="9"/>
  <c r="E233" i="9"/>
  <c r="M232" i="9"/>
  <c r="F232" i="9" s="1"/>
  <c r="B232" i="9" s="1"/>
  <c r="L232" i="9"/>
  <c r="E232" i="9"/>
  <c r="M231" i="9"/>
  <c r="F231" i="9" s="1"/>
  <c r="B231" i="9" s="1"/>
  <c r="L231" i="9"/>
  <c r="E231" i="9"/>
  <c r="M230" i="9"/>
  <c r="F230" i="9" s="1"/>
  <c r="B230" i="9" s="1"/>
  <c r="L230" i="9"/>
  <c r="E230" i="9"/>
  <c r="M229" i="9"/>
  <c r="F229" i="9" s="1"/>
  <c r="B229" i="9" s="1"/>
  <c r="L229" i="9"/>
  <c r="E229" i="9"/>
  <c r="M228" i="9"/>
  <c r="L228" i="9"/>
  <c r="F228" i="9"/>
  <c r="B228" i="9" s="1"/>
  <c r="E228" i="9"/>
  <c r="M227" i="9"/>
  <c r="F227" i="9" s="1"/>
  <c r="B227" i="9" s="1"/>
  <c r="L227" i="9"/>
  <c r="E227" i="9"/>
  <c r="M226" i="9"/>
  <c r="F226" i="9" s="1"/>
  <c r="B226" i="9" s="1"/>
  <c r="L226" i="9"/>
  <c r="E226" i="9"/>
  <c r="M225" i="9"/>
  <c r="F225" i="9" s="1"/>
  <c r="B225" i="9" s="1"/>
  <c r="L225" i="9"/>
  <c r="E225" i="9"/>
  <c r="M224" i="9"/>
  <c r="L224" i="9"/>
  <c r="F224" i="9"/>
  <c r="B224" i="9" s="1"/>
  <c r="E224" i="9"/>
  <c r="M223" i="9"/>
  <c r="F223" i="9" s="1"/>
  <c r="B223" i="9" s="1"/>
  <c r="L223" i="9"/>
  <c r="E223" i="9"/>
  <c r="M222" i="9"/>
  <c r="F222" i="9" s="1"/>
  <c r="B222" i="9" s="1"/>
  <c r="L222" i="9"/>
  <c r="E222" i="9"/>
  <c r="M221" i="9"/>
  <c r="F221" i="9" s="1"/>
  <c r="B221" i="9" s="1"/>
  <c r="L221" i="9"/>
  <c r="E221" i="9"/>
  <c r="M220" i="9"/>
  <c r="L220" i="9"/>
  <c r="F220" i="9"/>
  <c r="B220" i="9" s="1"/>
  <c r="E220" i="9"/>
  <c r="M219" i="9"/>
  <c r="L219" i="9"/>
  <c r="F219" i="9"/>
  <c r="B219" i="9" s="1"/>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E147" i="9"/>
  <c r="B147" i="9" s="1"/>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G137" i="9"/>
  <c r="F137" i="9"/>
  <c r="E137" i="9"/>
  <c r="B137" i="9" s="1"/>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G122" i="9"/>
  <c r="F122" i="9"/>
  <c r="B122" i="9"/>
  <c r="H121" i="9"/>
  <c r="G121" i="9"/>
  <c r="F121" i="9"/>
  <c r="E121" i="9"/>
  <c r="B121" i="9" s="1"/>
  <c r="H120" i="9"/>
  <c r="E120" i="9" s="1"/>
  <c r="B120" i="9" s="1"/>
  <c r="G120" i="9"/>
  <c r="F120" i="9"/>
  <c r="H119" i="9"/>
  <c r="G119" i="9"/>
  <c r="F119" i="9"/>
  <c r="E119" i="9"/>
  <c r="B119" i="9" s="1"/>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G108" i="9"/>
  <c r="F108" i="9"/>
  <c r="B108" i="9"/>
  <c r="H107" i="9"/>
  <c r="G107" i="9"/>
  <c r="F107" i="9"/>
  <c r="E107" i="9"/>
  <c r="B107" i="9" s="1"/>
  <c r="H106" i="9"/>
  <c r="E106" i="9" s="1"/>
  <c r="B106" i="9" s="1"/>
  <c r="G106" i="9"/>
  <c r="F106" i="9"/>
  <c r="H105" i="9"/>
  <c r="E105" i="9" s="1"/>
  <c r="B105" i="9" s="1"/>
  <c r="G105" i="9"/>
  <c r="F105" i="9"/>
  <c r="H104" i="9"/>
  <c r="E104" i="9" s="1"/>
  <c r="B104" i="9" s="1"/>
  <c r="G104" i="9"/>
  <c r="F104" i="9"/>
  <c r="H103" i="9"/>
  <c r="G103" i="9"/>
  <c r="F103" i="9"/>
  <c r="E103" i="9"/>
  <c r="B103" i="9" s="1"/>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G90" i="9"/>
  <c r="F90" i="9"/>
  <c r="B90" i="9"/>
  <c r="H89" i="9"/>
  <c r="G89" i="9"/>
  <c r="F89" i="9"/>
  <c r="E89" i="9"/>
  <c r="B89" i="9" s="1"/>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G78" i="9"/>
  <c r="F78" i="9"/>
  <c r="E78" i="9"/>
  <c r="B78" i="9" s="1"/>
  <c r="H77" i="9"/>
  <c r="G77" i="9"/>
  <c r="F77" i="9"/>
  <c r="E77" i="9"/>
  <c r="B77" i="9" s="1"/>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C1535" i="1" s="1"/>
  <c r="D55" i="8"/>
  <c r="C1530" i="1" s="1"/>
  <c r="D50" i="8"/>
  <c r="D44" i="8"/>
  <c r="C1519" i="1" s="1"/>
  <c r="D36" i="8"/>
  <c r="D26" i="8"/>
  <c r="D18" i="8"/>
  <c r="D8" i="8"/>
  <c r="E44" i="7"/>
  <c r="D1475" i="1" s="1"/>
  <c r="D44" i="7"/>
  <c r="H32" i="3" s="1"/>
  <c r="E39" i="7"/>
  <c r="D39" i="7"/>
  <c r="E30" i="7"/>
  <c r="D1461" i="1" s="1"/>
  <c r="D30" i="7"/>
  <c r="E23" i="7"/>
  <c r="D1454" i="1" s="1"/>
  <c r="D23" i="7"/>
  <c r="E14" i="7"/>
  <c r="D14" i="7"/>
  <c r="C1445" i="1" s="1"/>
  <c r="E7" i="7"/>
  <c r="D7" i="7"/>
  <c r="F140" i="6"/>
  <c r="F139" i="6"/>
  <c r="F138" i="6"/>
  <c r="F137" i="6"/>
  <c r="F136" i="6"/>
  <c r="F135" i="6"/>
  <c r="F134" i="6"/>
  <c r="F133" i="6"/>
  <c r="F132" i="6"/>
  <c r="F131" i="6"/>
  <c r="E130" i="6"/>
  <c r="D1424" i="1" s="1"/>
  <c r="D130" i="6"/>
  <c r="F130" i="6" s="1"/>
  <c r="D129" i="6"/>
  <c r="F129" i="6" s="1"/>
  <c r="F128" i="6"/>
  <c r="F127" i="6"/>
  <c r="F126" i="6"/>
  <c r="F125" i="6"/>
  <c r="F124" i="6"/>
  <c r="F123" i="6"/>
  <c r="E122" i="6"/>
  <c r="D1416" i="1" s="1"/>
  <c r="D122" i="6"/>
  <c r="F122" i="6" s="1"/>
  <c r="F121" i="6"/>
  <c r="F120" i="6"/>
  <c r="F119" i="6"/>
  <c r="E118" i="6"/>
  <c r="D1412" i="1" s="1"/>
  <c r="D118" i="6"/>
  <c r="F117" i="6"/>
  <c r="F116" i="6"/>
  <c r="E115" i="6"/>
  <c r="D115" i="6"/>
  <c r="F115" i="6" s="1"/>
  <c r="D114"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90" i="6" s="1"/>
  <c r="E89" i="6"/>
  <c r="D1383" i="1" s="1"/>
  <c r="D89" i="6"/>
  <c r="F89"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49" i="5"/>
  <c r="F248" i="5"/>
  <c r="F247" i="5"/>
  <c r="E246" i="5"/>
  <c r="D246" i="5"/>
  <c r="D245" i="5"/>
  <c r="F244" i="5"/>
  <c r="F243" i="5"/>
  <c r="E242" i="5"/>
  <c r="D1219" i="1" s="1"/>
  <c r="D242" i="5"/>
  <c r="F242" i="5" s="1"/>
  <c r="F241" i="5"/>
  <c r="F240" i="5"/>
  <c r="E239" i="5"/>
  <c r="D239" i="5"/>
  <c r="D238" i="5"/>
  <c r="D237"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D206" i="5"/>
  <c r="F205" i="5"/>
  <c r="F204" i="5"/>
  <c r="F203" i="5"/>
  <c r="F202" i="5"/>
  <c r="F201" i="5"/>
  <c r="F200" i="5"/>
  <c r="F199" i="5"/>
  <c r="E198" i="5"/>
  <c r="D1175" i="1" s="1"/>
  <c r="D198" i="5"/>
  <c r="F198" i="5" s="1"/>
  <c r="F197" i="5"/>
  <c r="F196" i="5"/>
  <c r="F195" i="5"/>
  <c r="F194" i="5"/>
  <c r="F193" i="5"/>
  <c r="F192" i="5"/>
  <c r="E191" i="5"/>
  <c r="D191" i="5"/>
  <c r="F191" i="5" s="1"/>
  <c r="D190" i="5"/>
  <c r="F189" i="5"/>
  <c r="F188" i="5"/>
  <c r="F187" i="5"/>
  <c r="F186" i="5"/>
  <c r="F185" i="5"/>
  <c r="F184" i="5"/>
  <c r="F183" i="5"/>
  <c r="F182" i="5"/>
  <c r="F181" i="5"/>
  <c r="E180" i="5"/>
  <c r="D1157" i="1" s="1"/>
  <c r="D180" i="5"/>
  <c r="F180" i="5" s="1"/>
  <c r="F179" i="5"/>
  <c r="F178" i="5"/>
  <c r="E177" i="5"/>
  <c r="H308" i="9" s="1"/>
  <c r="D177" i="5"/>
  <c r="D176" i="5"/>
  <c r="D175"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E142" i="5"/>
  <c r="D1120" i="1"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D1096" i="1"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c r="F87" i="5" s="1"/>
  <c r="F86" i="5"/>
  <c r="F85" i="5"/>
  <c r="F84" i="5"/>
  <c r="F83" i="5"/>
  <c r="F82" i="5"/>
  <c r="F81" i="5"/>
  <c r="F80" i="5"/>
  <c r="E79" i="5"/>
  <c r="E78" i="5" s="1"/>
  <c r="D1056" i="1" s="1"/>
  <c r="D79" i="5"/>
  <c r="F79" i="5" s="1"/>
  <c r="D78" i="5"/>
  <c r="F77" i="5"/>
  <c r="F76" i="5"/>
  <c r="F75" i="5"/>
  <c r="F74" i="5"/>
  <c r="F73" i="5"/>
  <c r="F72" i="5"/>
  <c r="F71" i="5"/>
  <c r="E70" i="5"/>
  <c r="D70" i="5"/>
  <c r="E69" i="5"/>
  <c r="D69" i="5"/>
  <c r="D68"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991" i="1" s="1"/>
  <c r="D13" i="5"/>
  <c r="D12" i="5"/>
  <c r="F11" i="5"/>
  <c r="F10" i="5"/>
  <c r="F9" i="5"/>
  <c r="E8" i="5"/>
  <c r="D8" i="5"/>
  <c r="F8" i="5" s="1"/>
  <c r="D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9" i="4"/>
  <c r="F629" i="4" s="1"/>
  <c r="F628" i="4"/>
  <c r="F627" i="4"/>
  <c r="E626" i="4"/>
  <c r="D620" i="1" s="1"/>
  <c r="D626" i="4"/>
  <c r="F626" i="4" s="1"/>
  <c r="E625" i="4"/>
  <c r="D619" i="1" s="1"/>
  <c r="D625" i="4"/>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88" i="1" s="1"/>
  <c r="D594" i="4"/>
  <c r="F594" i="4" s="1"/>
  <c r="D593" i="4"/>
  <c r="F593" i="4" s="1"/>
  <c r="F592" i="4"/>
  <c r="F591" i="4"/>
  <c r="E590" i="4"/>
  <c r="D584" i="1" s="1"/>
  <c r="D590" i="4"/>
  <c r="F590" i="4" s="1"/>
  <c r="F589" i="4"/>
  <c r="F588" i="4"/>
  <c r="E587" i="4"/>
  <c r="D581" i="1" s="1"/>
  <c r="D587" i="4"/>
  <c r="F587" i="4" s="1"/>
  <c r="F586" i="4"/>
  <c r="E585" i="4"/>
  <c r="D579" i="1" s="1"/>
  <c r="D585" i="4"/>
  <c r="F585" i="4" s="1"/>
  <c r="F584" i="4"/>
  <c r="F583" i="4"/>
  <c r="F582" i="4"/>
  <c r="E581" i="4"/>
  <c r="D581" i="4"/>
  <c r="F581" i="4" s="1"/>
  <c r="D580" i="4"/>
  <c r="F580" i="4" s="1"/>
  <c r="F579" i="4"/>
  <c r="F578" i="4"/>
  <c r="E577" i="4"/>
  <c r="E567" i="4" s="1"/>
  <c r="D561" i="1" s="1"/>
  <c r="D577" i="4"/>
  <c r="F577" i="4" s="1"/>
  <c r="F576" i="4"/>
  <c r="F575" i="4"/>
  <c r="E574" i="4"/>
  <c r="D568" i="1" s="1"/>
  <c r="D574" i="4"/>
  <c r="F574" i="4" s="1"/>
  <c r="F573" i="4"/>
  <c r="F572" i="4"/>
  <c r="E571" i="4"/>
  <c r="D571" i="4"/>
  <c r="F571" i="4" s="1"/>
  <c r="F570" i="4"/>
  <c r="F569" i="4"/>
  <c r="E568" i="4"/>
  <c r="D562" i="1" s="1"/>
  <c r="D568" i="4"/>
  <c r="F568" i="4" s="1"/>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D529" i="4"/>
  <c r="F529" i="4" s="1"/>
  <c r="D528" i="4"/>
  <c r="F527" i="4"/>
  <c r="F526" i="4"/>
  <c r="E525" i="4"/>
  <c r="D519" i="1" s="1"/>
  <c r="D525" i="4"/>
  <c r="F525" i="4" s="1"/>
  <c r="F524" i="4"/>
  <c r="F523" i="4"/>
  <c r="E522" i="4"/>
  <c r="D516" i="1" s="1"/>
  <c r="D522" i="4"/>
  <c r="F522" i="4" s="1"/>
  <c r="F521" i="4"/>
  <c r="F520" i="4"/>
  <c r="E519" i="4"/>
  <c r="D513" i="1" s="1"/>
  <c r="D519" i="4"/>
  <c r="F519" i="4" s="1"/>
  <c r="F518" i="4"/>
  <c r="F517" i="4"/>
  <c r="E516" i="4"/>
  <c r="D516" i="4"/>
  <c r="F516" i="4" s="1"/>
  <c r="D515" i="4"/>
  <c r="F515"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67" i="1"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D453" i="1"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D421" i="4"/>
  <c r="F421" i="4" s="1"/>
  <c r="D420" i="4"/>
  <c r="E418" i="4"/>
  <c r="D413" i="1" s="1"/>
  <c r="D418" i="4"/>
  <c r="F418" i="4" s="1"/>
  <c r="E417" i="4"/>
  <c r="D417" i="4"/>
  <c r="E416" i="4"/>
  <c r="D411" i="1" s="1"/>
  <c r="D416" i="4"/>
  <c r="F411" i="4"/>
  <c r="F410" i="4"/>
  <c r="F409" i="4"/>
  <c r="F406" i="4"/>
  <c r="F405" i="4"/>
  <c r="F404" i="4"/>
  <c r="F403" i="4"/>
  <c r="E402" i="4"/>
  <c r="D397" i="1" s="1"/>
  <c r="D402" i="4"/>
  <c r="F402" i="4" s="1"/>
  <c r="F401" i="4"/>
  <c r="E400" i="4"/>
  <c r="D395" i="1" s="1"/>
  <c r="D400" i="4"/>
  <c r="F400" i="4" s="1"/>
  <c r="F399" i="4"/>
  <c r="F398" i="4"/>
  <c r="E397" i="4"/>
  <c r="E396" i="4" s="1"/>
  <c r="D391" i="1" s="1"/>
  <c r="D397" i="4"/>
  <c r="F397" i="4" s="1"/>
  <c r="D396" i="4"/>
  <c r="F396" i="4"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c r="F362" i="4"/>
  <c r="F361" i="4"/>
  <c r="F360" i="4"/>
  <c r="F359" i="4"/>
  <c r="F358" i="4"/>
  <c r="F357" i="4"/>
  <c r="E356" i="4"/>
  <c r="D356" i="4"/>
  <c r="F356" i="4" s="1"/>
  <c r="F355" i="4"/>
  <c r="F354" i="4"/>
  <c r="F353" i="4"/>
  <c r="E352" i="4"/>
  <c r="E351" i="4" s="1"/>
  <c r="D346" i="1" s="1"/>
  <c r="D352" i="4"/>
  <c r="F352" i="4" s="1"/>
  <c r="D351" i="4"/>
  <c r="F351" i="4" s="1"/>
  <c r="D350" i="4"/>
  <c r="F349" i="4"/>
  <c r="E348" i="4"/>
  <c r="D348" i="4"/>
  <c r="F348" i="4" s="1"/>
  <c r="F347" i="4"/>
  <c r="F346" i="4"/>
  <c r="E345" i="4"/>
  <c r="D345" i="4"/>
  <c r="F345" i="4" s="1"/>
  <c r="E344" i="4"/>
  <c r="D339" i="1" s="1"/>
  <c r="D344" i="4"/>
  <c r="F344" i="4"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D311" i="4"/>
  <c r="F311" i="4" s="1"/>
  <c r="F310" i="4"/>
  <c r="F309" i="4"/>
  <c r="F308" i="4"/>
  <c r="F307" i="4"/>
  <c r="F306" i="4"/>
  <c r="F305" i="4"/>
  <c r="E304" i="4"/>
  <c r="D299" i="1" s="1"/>
  <c r="D304" i="4"/>
  <c r="F304" i="4" s="1"/>
  <c r="F303" i="4"/>
  <c r="F302" i="4"/>
  <c r="F301" i="4"/>
  <c r="E300" i="4"/>
  <c r="D300" i="4"/>
  <c r="F300" i="4" s="1"/>
  <c r="D299" i="4"/>
  <c r="F299" i="4" s="1"/>
  <c r="D298" i="4"/>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4" i="4"/>
  <c r="F264" i="4" s="1"/>
  <c r="D263" i="4"/>
  <c r="F262" i="4"/>
  <c r="F261" i="4"/>
  <c r="F260" i="4"/>
  <c r="E259" i="4"/>
  <c r="D259" i="4"/>
  <c r="F259" i="4" s="1"/>
  <c r="F258" i="4"/>
  <c r="F257" i="4"/>
  <c r="F256" i="4"/>
  <c r="F255" i="4"/>
  <c r="F254" i="4"/>
  <c r="E253" i="4"/>
  <c r="E252" i="4" s="1"/>
  <c r="D248" i="1" s="1"/>
  <c r="D253" i="4"/>
  <c r="F253" i="4" s="1"/>
  <c r="D252" i="4"/>
  <c r="F252" i="4" s="1"/>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2" i="1" s="1"/>
  <c r="D216" i="4"/>
  <c r="F216" i="4" s="1"/>
  <c r="D215" i="4"/>
  <c r="F215"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D163" i="4"/>
  <c r="F162" i="4"/>
  <c r="F161" i="4"/>
  <c r="F160" i="4"/>
  <c r="E159" i="4"/>
  <c r="D155" i="1" s="1"/>
  <c r="D159" i="4"/>
  <c r="F159" i="4" s="1"/>
  <c r="F158" i="4"/>
  <c r="F157" i="4"/>
  <c r="F156" i="4"/>
  <c r="F155" i="4"/>
  <c r="F154" i="4"/>
  <c r="E153" i="4"/>
  <c r="D153" i="4"/>
  <c r="D152" i="4"/>
  <c r="D151"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3" i="4" s="1"/>
  <c r="F132" i="4"/>
  <c r="F131" i="4"/>
  <c r="F130" i="4"/>
  <c r="F129" i="4"/>
  <c r="E128" i="4"/>
  <c r="E124" i="4" s="1"/>
  <c r="D120" i="1" s="1"/>
  <c r="D128" i="4"/>
  <c r="F127" i="4"/>
  <c r="F126" i="4"/>
  <c r="E125" i="4"/>
  <c r="D125" i="4"/>
  <c r="F125" i="4" s="1"/>
  <c r="D124" i="4"/>
  <c r="F123" i="4"/>
  <c r="F122" i="4"/>
  <c r="F121" i="4"/>
  <c r="E120" i="4"/>
  <c r="D116" i="1" s="1"/>
  <c r="D120" i="4"/>
  <c r="F120" i="4" s="1"/>
  <c r="F119" i="4"/>
  <c r="F118" i="4"/>
  <c r="F117" i="4"/>
  <c r="F116" i="4"/>
  <c r="F115" i="4"/>
  <c r="F114" i="4"/>
  <c r="F113" i="4"/>
  <c r="E112" i="4"/>
  <c r="D108" i="1" s="1"/>
  <c r="D112" i="4"/>
  <c r="F112" i="4" s="1"/>
  <c r="F111" i="4"/>
  <c r="F110" i="4"/>
  <c r="F109" i="4"/>
  <c r="F108" i="4"/>
  <c r="E107" i="4"/>
  <c r="D107" i="4"/>
  <c r="F107" i="4" s="1"/>
  <c r="D106" i="4"/>
  <c r="F106"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D82" i="4"/>
  <c r="F81" i="4"/>
  <c r="F80" i="4"/>
  <c r="F79" i="4"/>
  <c r="F78" i="4"/>
  <c r="E77" i="4"/>
  <c r="D73" i="1" s="1"/>
  <c r="D77" i="4"/>
  <c r="F77" i="4" s="1"/>
  <c r="F76" i="4"/>
  <c r="F75" i="4"/>
  <c r="E74" i="4"/>
  <c r="D74" i="4"/>
  <c r="F73" i="4"/>
  <c r="F72" i="4"/>
  <c r="E71" i="4"/>
  <c r="D67" i="1" s="1"/>
  <c r="D71" i="4"/>
  <c r="F71" i="4" s="1"/>
  <c r="F70" i="4"/>
  <c r="F69" i="4"/>
  <c r="E68" i="4"/>
  <c r="D68" i="4"/>
  <c r="F68" i="4" s="1"/>
  <c r="F67" i="4"/>
  <c r="F66" i="4"/>
  <c r="E65" i="4"/>
  <c r="D61" i="1" s="1"/>
  <c r="D65" i="4"/>
  <c r="F65" i="4" s="1"/>
  <c r="F64" i="4"/>
  <c r="F63" i="4"/>
  <c r="E62" i="4"/>
  <c r="D62" i="4"/>
  <c r="F62" i="4" s="1"/>
  <c r="F61" i="4"/>
  <c r="F60" i="4"/>
  <c r="E59" i="4"/>
  <c r="D55" i="1" s="1"/>
  <c r="D59" i="4"/>
  <c r="F59" i="4" s="1"/>
  <c r="F58" i="4"/>
  <c r="F57" i="4"/>
  <c r="F56" i="4"/>
  <c r="F55" i="4"/>
  <c r="E54" i="4"/>
  <c r="D54" i="4"/>
  <c r="F53" i="4"/>
  <c r="F52" i="4"/>
  <c r="E51" i="4"/>
  <c r="D51" i="4"/>
  <c r="F51" i="4" s="1"/>
  <c r="D50" i="4"/>
  <c r="F49" i="4"/>
  <c r="F48" i="4"/>
  <c r="F47" i="4"/>
  <c r="F46" i="4"/>
  <c r="E45" i="4"/>
  <c r="E44" i="4" s="1"/>
  <c r="D40" i="1" s="1"/>
  <c r="D45" i="4"/>
  <c r="F45" i="4" s="1"/>
  <c r="D44" i="4"/>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F8" i="4" s="1"/>
  <c r="D7" i="4"/>
  <c r="F7" i="4" s="1"/>
  <c r="D6" i="4"/>
  <c r="G36" i="3"/>
  <c r="B36" i="3"/>
  <c r="G35" i="3"/>
  <c r="B35" i="3"/>
  <c r="G34" i="3"/>
  <c r="B34" i="3"/>
  <c r="I33" i="3"/>
  <c r="G33" i="3"/>
  <c r="B33" i="3"/>
  <c r="I32" i="3"/>
  <c r="G32" i="3"/>
  <c r="B32" i="3"/>
  <c r="G31" i="3"/>
  <c r="B31" i="3"/>
  <c r="G30" i="3"/>
  <c r="B30" i="3"/>
  <c r="G29" i="3"/>
  <c r="B29" i="3"/>
  <c r="G28" i="3"/>
  <c r="B28" i="3"/>
  <c r="H27" i="3"/>
  <c r="G27" i="3"/>
  <c r="B27" i="3"/>
  <c r="I26" i="3"/>
  <c r="H26" i="3"/>
  <c r="G26" i="3"/>
  <c r="B26" i="3"/>
  <c r="H25" i="3"/>
  <c r="G25" i="3"/>
  <c r="B25" i="3"/>
  <c r="H24" i="3"/>
  <c r="G24" i="3"/>
  <c r="B24" i="3"/>
  <c r="H23" i="3"/>
  <c r="G23" i="3"/>
  <c r="B23" i="3"/>
  <c r="H22" i="3"/>
  <c r="G22" i="3"/>
  <c r="B22" i="3"/>
  <c r="H21" i="3"/>
  <c r="G21" i="3"/>
  <c r="B21" i="3"/>
  <c r="H20" i="3"/>
  <c r="G20" i="3"/>
  <c r="B20" i="3"/>
  <c r="G19" i="3"/>
  <c r="B19" i="3"/>
  <c r="G18" i="3"/>
  <c r="B18" i="3"/>
  <c r="H17" i="3"/>
  <c r="G17" i="3"/>
  <c r="B17" i="3"/>
  <c r="H16" i="3"/>
  <c r="G16" i="3"/>
  <c r="B16" i="3"/>
  <c r="H10" i="3" a="1"/>
  <c r="H10" i="3" s="1"/>
  <c r="L3" i="9" s="1"/>
  <c r="C1580" i="1"/>
  <c r="C1579" i="1"/>
  <c r="C1578" i="1"/>
  <c r="C1577"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4" i="1"/>
  <c r="C1533" i="1"/>
  <c r="C1532" i="1"/>
  <c r="C1531" i="1"/>
  <c r="C1529" i="1"/>
  <c r="C1528" i="1"/>
  <c r="C1527" i="1"/>
  <c r="C1526" i="1"/>
  <c r="C1525" i="1"/>
  <c r="C1523" i="1"/>
  <c r="C1522" i="1"/>
  <c r="C1521" i="1"/>
  <c r="C1520" i="1"/>
  <c r="C1516" i="1"/>
  <c r="C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2" i="1"/>
  <c r="C1452" i="1"/>
  <c r="D1451" i="1"/>
  <c r="C1451" i="1"/>
  <c r="D1450" i="1"/>
  <c r="C1450" i="1"/>
  <c r="D1449" i="1"/>
  <c r="C1449" i="1"/>
  <c r="D1448" i="1"/>
  <c r="C1448" i="1"/>
  <c r="D1447" i="1"/>
  <c r="C1447" i="1"/>
  <c r="D1446" i="1"/>
  <c r="C1446" i="1"/>
  <c r="D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C1424" i="1"/>
  <c r="C1423" i="1"/>
  <c r="D1422" i="1"/>
  <c r="C1422" i="1"/>
  <c r="D1421" i="1"/>
  <c r="C1421" i="1"/>
  <c r="D1420" i="1"/>
  <c r="C1420" i="1"/>
  <c r="D1419" i="1"/>
  <c r="C1419" i="1"/>
  <c r="D1418" i="1"/>
  <c r="C1418" i="1"/>
  <c r="D1417" i="1"/>
  <c r="C1417" i="1"/>
  <c r="C1416" i="1"/>
  <c r="D1415" i="1"/>
  <c r="C1415" i="1"/>
  <c r="D1414" i="1"/>
  <c r="C1414" i="1"/>
  <c r="D1413" i="1"/>
  <c r="C1413" i="1"/>
  <c r="C1412" i="1"/>
  <c r="D1411" i="1"/>
  <c r="C1411" i="1"/>
  <c r="D1410" i="1"/>
  <c r="C1410"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C1219" i="1"/>
  <c r="D1218" i="1"/>
  <c r="C1218" i="1"/>
  <c r="D1217" i="1"/>
  <c r="C1217" i="1"/>
  <c r="C1216" i="1"/>
  <c r="C1215" i="1"/>
  <c r="C1214"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C1153" i="1"/>
  <c r="C1152"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D1059" i="1"/>
  <c r="C1059" i="1"/>
  <c r="D1058" i="1"/>
  <c r="C1058" i="1"/>
  <c r="C1057" i="1"/>
  <c r="C1056" i="1"/>
  <c r="D1055" i="1"/>
  <c r="C1055" i="1"/>
  <c r="D1054" i="1"/>
  <c r="C1054" i="1"/>
  <c r="D1053" i="1"/>
  <c r="C1053" i="1"/>
  <c r="D1052" i="1"/>
  <c r="C1052" i="1"/>
  <c r="D1051" i="1"/>
  <c r="C1051" i="1"/>
  <c r="D1050" i="1"/>
  <c r="C1050" i="1"/>
  <c r="D1049" i="1"/>
  <c r="C1049" i="1"/>
  <c r="D1048" i="1"/>
  <c r="C1048" i="1"/>
  <c r="C1047"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C990" i="1"/>
  <c r="D989" i="1"/>
  <c r="C989" i="1"/>
  <c r="D988" i="1"/>
  <c r="C988" i="1"/>
  <c r="D987" i="1"/>
  <c r="C987" i="1"/>
  <c r="D986" i="1"/>
  <c r="C986" i="1"/>
  <c r="C985"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C626" i="1"/>
  <c r="D625" i="1"/>
  <c r="C625" i="1"/>
  <c r="D624" i="1"/>
  <c r="C624" i="1"/>
  <c r="D623" i="1"/>
  <c r="C623" i="1"/>
  <c r="D622" i="1"/>
  <c r="C622" i="1"/>
  <c r="D621" i="1"/>
  <c r="C621"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C587" i="1"/>
  <c r="D586" i="1"/>
  <c r="C586" i="1"/>
  <c r="D585" i="1"/>
  <c r="C585" i="1"/>
  <c r="C584" i="1"/>
  <c r="D583" i="1"/>
  <c r="C583" i="1"/>
  <c r="D582" i="1"/>
  <c r="C582" i="1"/>
  <c r="C581" i="1"/>
  <c r="D580" i="1"/>
  <c r="C580" i="1"/>
  <c r="C579" i="1"/>
  <c r="D578" i="1"/>
  <c r="C578" i="1"/>
  <c r="D577" i="1"/>
  <c r="C577" i="1"/>
  <c r="D576" i="1"/>
  <c r="C576" i="1"/>
  <c r="C575" i="1"/>
  <c r="C574" i="1"/>
  <c r="D573" i="1"/>
  <c r="C573" i="1"/>
  <c r="D572" i="1"/>
  <c r="C572" i="1"/>
  <c r="D571" i="1"/>
  <c r="C571" i="1"/>
  <c r="D570" i="1"/>
  <c r="C570" i="1"/>
  <c r="D569" i="1"/>
  <c r="C569" i="1"/>
  <c r="C568" i="1"/>
  <c r="D567" i="1"/>
  <c r="C567" i="1"/>
  <c r="D566" i="1"/>
  <c r="C566" i="1"/>
  <c r="D565" i="1"/>
  <c r="C565" i="1"/>
  <c r="D564" i="1"/>
  <c r="C564" i="1"/>
  <c r="D563" i="1"/>
  <c r="C563" i="1"/>
  <c r="C562" i="1"/>
  <c r="C561"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C532" i="1"/>
  <c r="D531" i="1"/>
  <c r="C531" i="1"/>
  <c r="D530" i="1"/>
  <c r="C530" i="1"/>
  <c r="D529" i="1"/>
  <c r="C529" i="1"/>
  <c r="D528" i="1"/>
  <c r="C528" i="1"/>
  <c r="D527" i="1"/>
  <c r="C527" i="1"/>
  <c r="D526" i="1"/>
  <c r="C526" i="1"/>
  <c r="D525" i="1"/>
  <c r="C525" i="1"/>
  <c r="C524" i="1"/>
  <c r="C523" i="1"/>
  <c r="C522" i="1"/>
  <c r="D521" i="1"/>
  <c r="C521" i="1"/>
  <c r="D520" i="1"/>
  <c r="C520" i="1"/>
  <c r="C519" i="1"/>
  <c r="D518" i="1"/>
  <c r="C518" i="1"/>
  <c r="D517" i="1"/>
  <c r="C517" i="1"/>
  <c r="C516" i="1"/>
  <c r="D515" i="1"/>
  <c r="C515" i="1"/>
  <c r="D514" i="1"/>
  <c r="C514" i="1"/>
  <c r="C513" i="1"/>
  <c r="D512" i="1"/>
  <c r="C512" i="1"/>
  <c r="D511" i="1"/>
  <c r="C511" i="1"/>
  <c r="C510" i="1"/>
  <c r="C509" i="1"/>
  <c r="D508" i="1"/>
  <c r="C508" i="1"/>
  <c r="D507" i="1"/>
  <c r="C507" i="1"/>
  <c r="D506" i="1"/>
  <c r="C506" i="1"/>
  <c r="D505" i="1"/>
  <c r="C505" i="1"/>
  <c r="D504" i="1"/>
  <c r="C504" i="1"/>
  <c r="D503" i="1"/>
  <c r="C503" i="1"/>
  <c r="D502" i="1"/>
  <c r="C502" i="1"/>
  <c r="C501" i="1"/>
  <c r="D500" i="1"/>
  <c r="C500" i="1"/>
  <c r="D499" i="1"/>
  <c r="C499" i="1"/>
  <c r="D498" i="1"/>
  <c r="C498" i="1"/>
  <c r="D497" i="1"/>
  <c r="C497"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C479" i="1"/>
  <c r="C478" i="1"/>
  <c r="D477" i="1"/>
  <c r="C477" i="1"/>
  <c r="D476" i="1"/>
  <c r="C476" i="1"/>
  <c r="D475" i="1"/>
  <c r="C475" i="1"/>
  <c r="D474" i="1"/>
  <c r="C474" i="1"/>
  <c r="D473" i="1"/>
  <c r="C473" i="1"/>
  <c r="D472" i="1"/>
  <c r="C472" i="1"/>
  <c r="D471" i="1"/>
  <c r="C471" i="1"/>
  <c r="D470" i="1"/>
  <c r="C470" i="1"/>
  <c r="D469" i="1"/>
  <c r="C469" i="1"/>
  <c r="D468" i="1"/>
  <c r="C468"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C424" i="1"/>
  <c r="D423" i="1"/>
  <c r="C423" i="1"/>
  <c r="D422" i="1"/>
  <c r="C422" i="1"/>
  <c r="D421" i="1"/>
  <c r="C421" i="1"/>
  <c r="D420" i="1"/>
  <c r="C420" i="1"/>
  <c r="D419" i="1"/>
  <c r="C419" i="1"/>
  <c r="D418" i="1"/>
  <c r="C418" i="1"/>
  <c r="D417" i="1"/>
  <c r="C417" i="1"/>
  <c r="D416" i="1"/>
  <c r="C416" i="1"/>
  <c r="C415" i="1"/>
  <c r="C414" i="1"/>
  <c r="C413" i="1"/>
  <c r="D412" i="1"/>
  <c r="C412" i="1"/>
  <c r="C411" i="1"/>
  <c r="D406" i="1"/>
  <c r="C406" i="1"/>
  <c r="D405" i="1"/>
  <c r="C405" i="1"/>
  <c r="D404" i="1"/>
  <c r="C404" i="1"/>
  <c r="D401" i="1"/>
  <c r="C401" i="1"/>
  <c r="D400" i="1"/>
  <c r="C400" i="1"/>
  <c r="D399" i="1"/>
  <c r="C399" i="1"/>
  <c r="D398" i="1"/>
  <c r="C398" i="1"/>
  <c r="C397" i="1"/>
  <c r="D396" i="1"/>
  <c r="C396" i="1"/>
  <c r="C395" i="1"/>
  <c r="D394" i="1"/>
  <c r="C394" i="1"/>
  <c r="D393" i="1"/>
  <c r="C393" i="1"/>
  <c r="D392" i="1"/>
  <c r="C392" i="1"/>
  <c r="C391" i="1"/>
  <c r="D390" i="1"/>
  <c r="C390" i="1"/>
  <c r="D389" i="1"/>
  <c r="C389" i="1"/>
  <c r="D388" i="1"/>
  <c r="C388" i="1"/>
  <c r="D387" i="1"/>
  <c r="C387" i="1"/>
  <c r="D386" i="1"/>
  <c r="C386" i="1"/>
  <c r="D385" i="1"/>
  <c r="C385" i="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C347" i="1"/>
  <c r="C346" i="1"/>
  <c r="C345" i="1"/>
  <c r="D344" i="1"/>
  <c r="C344" i="1"/>
  <c r="D343" i="1"/>
  <c r="C343" i="1"/>
  <c r="D342" i="1"/>
  <c r="C342" i="1"/>
  <c r="D341" i="1"/>
  <c r="C341" i="1"/>
  <c r="D340" i="1"/>
  <c r="C340" i="1"/>
  <c r="C339" i="1"/>
  <c r="D338" i="1"/>
  <c r="C338" i="1"/>
  <c r="D337" i="1"/>
  <c r="C337" i="1"/>
  <c r="D336" i="1"/>
  <c r="C336" i="1"/>
  <c r="D335" i="1"/>
  <c r="C335"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D307" i="1"/>
  <c r="C307" i="1"/>
  <c r="C306" i="1"/>
  <c r="D305" i="1"/>
  <c r="C305" i="1"/>
  <c r="D304" i="1"/>
  <c r="C304" i="1"/>
  <c r="D303" i="1"/>
  <c r="C303" i="1"/>
  <c r="D302" i="1"/>
  <c r="C302" i="1"/>
  <c r="D301" i="1"/>
  <c r="C301" i="1"/>
  <c r="D300" i="1"/>
  <c r="C300" i="1"/>
  <c r="C299" i="1"/>
  <c r="D298" i="1"/>
  <c r="C298" i="1"/>
  <c r="D297" i="1"/>
  <c r="C297" i="1"/>
  <c r="D296" i="1"/>
  <c r="C296" i="1"/>
  <c r="D295" i="1"/>
  <c r="C295" i="1"/>
  <c r="C294" i="1"/>
  <c r="C293" i="1"/>
  <c r="D292" i="1"/>
  <c r="C292" i="1"/>
  <c r="D291" i="1"/>
  <c r="C291" i="1"/>
  <c r="D290" i="1"/>
  <c r="C290" i="1"/>
  <c r="D289" i="1"/>
  <c r="C289" i="1"/>
  <c r="D288" i="1"/>
  <c r="C288"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C249" i="1"/>
  <c r="C248" i="1"/>
  <c r="D247" i="1"/>
  <c r="C247" i="1"/>
  <c r="D246" i="1"/>
  <c r="C246" i="1"/>
  <c r="D245" i="1"/>
  <c r="C245" i="1"/>
  <c r="D244" i="1"/>
  <c r="C244" i="1"/>
  <c r="C243" i="1"/>
  <c r="D242" i="1"/>
  <c r="C242" i="1"/>
  <c r="D241" i="1"/>
  <c r="C241" i="1"/>
  <c r="C240" i="1"/>
  <c r="D239" i="1"/>
  <c r="C239" i="1"/>
  <c r="D238" i="1"/>
  <c r="C238" i="1"/>
  <c r="D237" i="1"/>
  <c r="C237" i="1"/>
  <c r="D236" i="1"/>
  <c r="C236" i="1"/>
  <c r="D235" i="1"/>
  <c r="C235" i="1"/>
  <c r="D234" i="1"/>
  <c r="C234" i="1"/>
  <c r="D233" i="1"/>
  <c r="C233"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D215" i="1"/>
  <c r="C215" i="1"/>
  <c r="D214" i="1"/>
  <c r="C214" i="1"/>
  <c r="D213" i="1"/>
  <c r="C213" i="1"/>
  <c r="C212" i="1"/>
  <c r="C211" i="1"/>
  <c r="D210" i="1"/>
  <c r="C210" i="1"/>
  <c r="D209" i="1"/>
  <c r="C209" i="1"/>
  <c r="D208" i="1"/>
  <c r="C208" i="1"/>
  <c r="D207" i="1"/>
  <c r="C207"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C159" i="1"/>
  <c r="D158" i="1"/>
  <c r="C158" i="1"/>
  <c r="D157" i="1"/>
  <c r="C157" i="1"/>
  <c r="D156" i="1"/>
  <c r="C156" i="1"/>
  <c r="C155" i="1"/>
  <c r="D154" i="1"/>
  <c r="C154" i="1"/>
  <c r="D153" i="1"/>
  <c r="C153" i="1"/>
  <c r="D152" i="1"/>
  <c r="C152" i="1"/>
  <c r="D151" i="1"/>
  <c r="C151" i="1"/>
  <c r="D150" i="1"/>
  <c r="C150" i="1"/>
  <c r="D149" i="1"/>
  <c r="C149" i="1"/>
  <c r="C148"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C124" i="1"/>
  <c r="D123" i="1"/>
  <c r="C123" i="1"/>
  <c r="D122" i="1"/>
  <c r="C122" i="1"/>
  <c r="D121" i="1"/>
  <c r="C121" i="1"/>
  <c r="C120" i="1"/>
  <c r="D119" i="1"/>
  <c r="C119" i="1"/>
  <c r="D118" i="1"/>
  <c r="C118" i="1"/>
  <c r="D117" i="1"/>
  <c r="C117"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C78" i="1"/>
  <c r="D77" i="1"/>
  <c r="C77" i="1"/>
  <c r="D76" i="1"/>
  <c r="C76" i="1"/>
  <c r="D75" i="1"/>
  <c r="C75" i="1"/>
  <c r="D74" i="1"/>
  <c r="C74" i="1"/>
  <c r="C73" i="1"/>
  <c r="D72" i="1"/>
  <c r="C72" i="1"/>
  <c r="D71" i="1"/>
  <c r="C71" i="1"/>
  <c r="D70" i="1"/>
  <c r="C70" i="1"/>
  <c r="D69" i="1"/>
  <c r="C69" i="1"/>
  <c r="D68" i="1"/>
  <c r="C68" i="1"/>
  <c r="C67" i="1"/>
  <c r="D66" i="1"/>
  <c r="C66" i="1"/>
  <c r="D65" i="1"/>
  <c r="C65" i="1"/>
  <c r="D64" i="1"/>
  <c r="C64" i="1"/>
  <c r="D63" i="1"/>
  <c r="C63" i="1"/>
  <c r="D62" i="1"/>
  <c r="C62" i="1"/>
  <c r="C61" i="1"/>
  <c r="D60" i="1"/>
  <c r="C60" i="1"/>
  <c r="D59" i="1"/>
  <c r="C59" i="1"/>
  <c r="D58" i="1"/>
  <c r="C58" i="1"/>
  <c r="D57" i="1"/>
  <c r="C57" i="1"/>
  <c r="D56" i="1"/>
  <c r="C56"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C40" i="1"/>
  <c r="D39" i="1"/>
  <c r="C39" i="1"/>
  <c r="D38" i="1"/>
  <c r="C38" i="1"/>
  <c r="D37" i="1"/>
  <c r="C37" i="1"/>
  <c r="D36" i="1"/>
  <c r="C36" i="1"/>
  <c r="D35" i="1"/>
  <c r="C35" i="1"/>
  <c r="D34" i="1"/>
  <c r="C34"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C4" i="1"/>
  <c r="C3" i="1"/>
  <c r="C2" i="1"/>
  <c r="F215" i="9" l="1"/>
  <c r="B215" i="9" s="1"/>
  <c r="E300" i="9"/>
  <c r="B300" i="9" s="1"/>
  <c r="E38" i="7"/>
  <c r="D1469" i="1" s="1"/>
  <c r="I31" i="3"/>
  <c r="E22" i="7"/>
  <c r="D1453" i="1" s="1"/>
  <c r="I30" i="3"/>
  <c r="E6" i="7"/>
  <c r="D1437" i="1"/>
  <c r="H1437" i="1" s="1"/>
  <c r="E5" i="7"/>
  <c r="D1438" i="1"/>
  <c r="H1438" i="1" s="1"/>
  <c r="D38" i="7"/>
  <c r="H31" i="3" s="1"/>
  <c r="C1475" i="1"/>
  <c r="G1475" i="1" s="1"/>
  <c r="C1469" i="1"/>
  <c r="D22" i="7"/>
  <c r="D6" i="7"/>
  <c r="C1437" i="1" s="1"/>
  <c r="C1454" i="1"/>
  <c r="H1454" i="1" s="1"/>
  <c r="C1453" i="1"/>
  <c r="H1453" i="1" s="1"/>
  <c r="H30" i="3"/>
  <c r="E129" i="6"/>
  <c r="D1423" i="1" s="1"/>
  <c r="E114" i="6"/>
  <c r="F118" i="6"/>
  <c r="D1408" i="1"/>
  <c r="H1408" i="1" s="1"/>
  <c r="I27" i="3"/>
  <c r="F114" i="6"/>
  <c r="D1409" i="1"/>
  <c r="H1409" i="1" s="1"/>
  <c r="E35" i="6"/>
  <c r="E141" i="6" s="1"/>
  <c r="I28" i="3" s="1"/>
  <c r="D1299" i="1"/>
  <c r="G1299" i="1" s="1"/>
  <c r="I24" i="3"/>
  <c r="C1576" i="1"/>
  <c r="D49" i="8"/>
  <c r="C1524" i="1" s="1"/>
  <c r="D24" i="8"/>
  <c r="C1499" i="1" s="1"/>
  <c r="H1499" i="1" s="1"/>
  <c r="D6" i="8"/>
  <c r="C1481" i="1" s="1"/>
  <c r="C1483" i="1"/>
  <c r="E298" i="9"/>
  <c r="B298" i="9" s="1"/>
  <c r="E296" i="9"/>
  <c r="B296" i="9" s="1"/>
  <c r="E294" i="9"/>
  <c r="B294" i="9" s="1"/>
  <c r="E286" i="9"/>
  <c r="B286" i="9" s="1"/>
  <c r="E27" i="9"/>
  <c r="B27" i="9" s="1"/>
  <c r="E258" i="5"/>
  <c r="D1235" i="1" s="1"/>
  <c r="H1235" i="1" s="1"/>
  <c r="F259" i="5"/>
  <c r="E245" i="5"/>
  <c r="D1222" i="1" s="1"/>
  <c r="H1222" i="1" s="1"/>
  <c r="F250" i="5"/>
  <c r="D1223" i="1"/>
  <c r="H1223" i="1" s="1"/>
  <c r="F246" i="5"/>
  <c r="E238" i="5"/>
  <c r="D1215" i="1"/>
  <c r="G1215" i="1" s="1"/>
  <c r="D1216" i="1"/>
  <c r="G1216" i="1" s="1"/>
  <c r="F238" i="5"/>
  <c r="F239" i="5"/>
  <c r="E303" i="9"/>
  <c r="B303" i="9" s="1"/>
  <c r="E301" i="9"/>
  <c r="B301" i="9" s="1"/>
  <c r="E206" i="5"/>
  <c r="E190" i="5"/>
  <c r="D1167" i="1"/>
  <c r="H1167" i="1" s="1"/>
  <c r="D1168" i="1"/>
  <c r="G1168" i="1" s="1"/>
  <c r="E293" i="9"/>
  <c r="B293" i="9" s="1"/>
  <c r="D1154" i="1"/>
  <c r="G1154" i="1" s="1"/>
  <c r="F146" i="5"/>
  <c r="E134" i="5"/>
  <c r="D1112" i="1" s="1"/>
  <c r="D1066" i="1"/>
  <c r="E87" i="5"/>
  <c r="D1065" i="1" s="1"/>
  <c r="G1065" i="1" s="1"/>
  <c r="D1057" i="1"/>
  <c r="F78" i="5"/>
  <c r="F70" i="5"/>
  <c r="D1047" i="1"/>
  <c r="H1047" i="1" s="1"/>
  <c r="F69" i="5"/>
  <c r="F35" i="5"/>
  <c r="E12" i="5"/>
  <c r="E7" i="5" s="1"/>
  <c r="F13" i="5"/>
  <c r="E275" i="9"/>
  <c r="B275" i="9" s="1"/>
  <c r="E287" i="9"/>
  <c r="B287" i="9" s="1"/>
  <c r="E288" i="9"/>
  <c r="B288" i="9" s="1"/>
  <c r="E593" i="4"/>
  <c r="D587" i="1" s="1"/>
  <c r="H587" i="1" s="1"/>
  <c r="E580" i="4"/>
  <c r="D574" i="1" s="1"/>
  <c r="G574" i="1" s="1"/>
  <c r="D575" i="1"/>
  <c r="E529" i="4"/>
  <c r="D523" i="1" s="1"/>
  <c r="H523" i="1" s="1"/>
  <c r="D524" i="1"/>
  <c r="H524" i="1" s="1"/>
  <c r="E515" i="4"/>
  <c r="D509" i="1" s="1"/>
  <c r="H509" i="1" s="1"/>
  <c r="D510" i="1"/>
  <c r="E484" i="4"/>
  <c r="D478" i="1" s="1"/>
  <c r="G478" i="1" s="1"/>
  <c r="D479" i="1"/>
  <c r="E472" i="4"/>
  <c r="D466" i="1" s="1"/>
  <c r="H466" i="1" s="1"/>
  <c r="E421" i="4"/>
  <c r="F364" i="4"/>
  <c r="D347" i="1"/>
  <c r="E311" i="4"/>
  <c r="D306" i="1" s="1"/>
  <c r="E299" i="4"/>
  <c r="E263" i="4"/>
  <c r="D259" i="1" s="1"/>
  <c r="G259" i="1" s="1"/>
  <c r="D249" i="1"/>
  <c r="G249" i="1" s="1"/>
  <c r="E224" i="4"/>
  <c r="D220" i="1" s="1"/>
  <c r="H220" i="1" s="1"/>
  <c r="E215" i="4"/>
  <c r="D211" i="1" s="1"/>
  <c r="E196" i="4"/>
  <c r="D192" i="1" s="1"/>
  <c r="H192" i="1" s="1"/>
  <c r="D124" i="1"/>
  <c r="F124" i="4"/>
  <c r="E106" i="4"/>
  <c r="D102" i="1" s="1"/>
  <c r="G102" i="1" s="1"/>
  <c r="E82" i="4"/>
  <c r="D78" i="1" s="1"/>
  <c r="F83" i="4"/>
  <c r="F74" i="4"/>
  <c r="F54" i="4"/>
  <c r="E7" i="4"/>
  <c r="D3" i="1" s="1"/>
  <c r="H3" i="1" s="1"/>
  <c r="F217" i="9"/>
  <c r="B217" i="9" s="1"/>
  <c r="E33" i="9"/>
  <c r="B33" i="9" s="1"/>
  <c r="E32" i="9"/>
  <c r="B32" i="9" s="1"/>
  <c r="E363" i="4"/>
  <c r="F363" i="4" s="1"/>
  <c r="F383" i="4"/>
  <c r="D373" i="1"/>
  <c r="E643" i="4"/>
  <c r="D637" i="1" s="1"/>
  <c r="F263" i="4"/>
  <c r="D206" i="1"/>
  <c r="H206" i="1" s="1"/>
  <c r="F210" i="4"/>
  <c r="F188" i="4"/>
  <c r="F177" i="4"/>
  <c r="E163" i="4"/>
  <c r="D159" i="1" s="1"/>
  <c r="H159" i="1" s="1"/>
  <c r="F169" i="4"/>
  <c r="D160" i="1"/>
  <c r="G160" i="1" s="1"/>
  <c r="F164" i="4"/>
  <c r="E152" i="4"/>
  <c r="D148" i="1"/>
  <c r="H148" i="1" s="1"/>
  <c r="F153" i="4"/>
  <c r="F134" i="4"/>
  <c r="F128" i="4"/>
  <c r="F82" i="4"/>
  <c r="D79" i="1"/>
  <c r="G79" i="1" s="1"/>
  <c r="E50" i="4"/>
  <c r="D46" i="1" s="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H250" i="1"/>
  <c r="G250" i="1"/>
  <c r="H251" i="1"/>
  <c r="G251" i="1"/>
  <c r="H252" i="1"/>
  <c r="G252" i="1"/>
  <c r="H253" i="1"/>
  <c r="G253" i="1"/>
  <c r="H254" i="1"/>
  <c r="G254" i="1"/>
  <c r="H255" i="1"/>
  <c r="G255" i="1"/>
  <c r="H256" i="1"/>
  <c r="G256" i="1"/>
  <c r="H257" i="1"/>
  <c r="G257" i="1"/>
  <c r="H258" i="1"/>
  <c r="G258" i="1"/>
  <c r="H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6" i="1"/>
  <c r="G346"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G466" i="1"/>
  <c r="H467" i="1"/>
  <c r="G467" i="1"/>
  <c r="H468" i="1"/>
  <c r="G468" i="1"/>
  <c r="H469" i="1"/>
  <c r="G469" i="1"/>
  <c r="H470" i="1"/>
  <c r="G470" i="1"/>
  <c r="H471" i="1"/>
  <c r="G471" i="1"/>
  <c r="H472" i="1"/>
  <c r="G472" i="1"/>
  <c r="H473" i="1"/>
  <c r="G473" i="1"/>
  <c r="H474" i="1"/>
  <c r="G474" i="1"/>
  <c r="H475" i="1"/>
  <c r="G475" i="1"/>
  <c r="H476" i="1"/>
  <c r="G476" i="1"/>
  <c r="H477" i="1"/>
  <c r="G477" i="1"/>
  <c r="H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H575" i="1"/>
  <c r="G575" i="1"/>
  <c r="H576" i="1"/>
  <c r="G576" i="1"/>
  <c r="H577" i="1"/>
  <c r="G577" i="1"/>
  <c r="H578" i="1"/>
  <c r="G578" i="1"/>
  <c r="H579" i="1"/>
  <c r="G579" i="1"/>
  <c r="H580" i="1"/>
  <c r="G580" i="1"/>
  <c r="H581" i="1"/>
  <c r="G581" i="1"/>
  <c r="H582" i="1"/>
  <c r="G582" i="1"/>
  <c r="H583" i="1"/>
  <c r="G583" i="1"/>
  <c r="H584" i="1"/>
  <c r="G584" i="1"/>
  <c r="H585" i="1"/>
  <c r="G585" i="1"/>
  <c r="H586" i="1"/>
  <c r="G586"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5" i="1"/>
  <c r="H1217" i="1"/>
  <c r="G1217" i="1"/>
  <c r="H1218" i="1"/>
  <c r="G1218" i="1"/>
  <c r="H1219" i="1"/>
  <c r="G1219" i="1"/>
  <c r="H1220" i="1"/>
  <c r="G1220" i="1"/>
  <c r="H1221" i="1"/>
  <c r="G1221" i="1"/>
  <c r="G1222"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J1439" i="1"/>
  <c r="H1439" i="1"/>
  <c r="G1439" i="1"/>
  <c r="J1440" i="1"/>
  <c r="H1440" i="1"/>
  <c r="G1440" i="1"/>
  <c r="J1441" i="1"/>
  <c r="H1441" i="1"/>
  <c r="G1441" i="1"/>
  <c r="I1441" i="1" s="1"/>
  <c r="J1442" i="1"/>
  <c r="H1442" i="1"/>
  <c r="G1442" i="1"/>
  <c r="I1442" i="1" s="1"/>
  <c r="J1443" i="1"/>
  <c r="H1443" i="1"/>
  <c r="G1443" i="1"/>
  <c r="I1443" i="1" s="1"/>
  <c r="J1444" i="1"/>
  <c r="H1444" i="1"/>
  <c r="G1444" i="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J1455" i="1"/>
  <c r="H1455" i="1"/>
  <c r="G1455" i="1"/>
  <c r="J1456" i="1"/>
  <c r="H1456" i="1"/>
  <c r="G1456" i="1"/>
  <c r="I1456" i="1" s="1"/>
  <c r="J1457" i="1"/>
  <c r="H1457" i="1"/>
  <c r="G1457" i="1"/>
  <c r="I1457" i="1" s="1"/>
  <c r="J1458" i="1"/>
  <c r="H1458" i="1"/>
  <c r="G1458" i="1"/>
  <c r="J1459" i="1"/>
  <c r="H1459" i="1"/>
  <c r="G1459" i="1"/>
  <c r="J1460" i="1"/>
  <c r="H1460" i="1"/>
  <c r="G1460" i="1"/>
  <c r="I1460" i="1" s="1"/>
  <c r="H1461" i="1"/>
  <c r="G1461"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H1470" i="1"/>
  <c r="G1470" i="1"/>
  <c r="J1471" i="1"/>
  <c r="H1471" i="1"/>
  <c r="G1471" i="1"/>
  <c r="J1472" i="1"/>
  <c r="H1472" i="1"/>
  <c r="G1472" i="1"/>
  <c r="J1473" i="1"/>
  <c r="H1473" i="1"/>
  <c r="G1473" i="1"/>
  <c r="J1474" i="1"/>
  <c r="H1474" i="1"/>
  <c r="G1474" i="1"/>
  <c r="H1475" i="1"/>
  <c r="J1476" i="1"/>
  <c r="H1476" i="1"/>
  <c r="G1476" i="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D289" i="4"/>
  <c r="H21" i="9"/>
  <c r="G21" i="9"/>
  <c r="F152" i="4"/>
  <c r="D407" i="4"/>
  <c r="F298" i="4"/>
  <c r="D408" i="4"/>
  <c r="D643" i="4"/>
  <c r="F416" i="4"/>
  <c r="D644" i="4"/>
  <c r="F417" i="4"/>
  <c r="E644" i="4"/>
  <c r="D638" i="1" s="1"/>
  <c r="D635" i="4"/>
  <c r="F420" i="4"/>
  <c r="D636" i="4"/>
  <c r="F528" i="4"/>
  <c r="G143" i="9"/>
  <c r="E143" i="9" s="1"/>
  <c r="B143" i="9" s="1"/>
  <c r="F603" i="4"/>
  <c r="G278" i="9"/>
  <c r="G290" i="9"/>
  <c r="E290" i="9" s="1"/>
  <c r="B290" i="9" s="1"/>
  <c r="F88" i="5"/>
  <c r="G291" i="9"/>
  <c r="E291" i="9" s="1"/>
  <c r="B291" i="9" s="1"/>
  <c r="F149" i="5"/>
  <c r="G308" i="9"/>
  <c r="E308" i="9" s="1"/>
  <c r="B308" i="9" s="1"/>
  <c r="F177" i="5"/>
  <c r="G310" i="9"/>
  <c r="F190" i="5"/>
  <c r="G311" i="9"/>
  <c r="F206" i="5"/>
  <c r="D141" i="6"/>
  <c r="F5"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H1469" i="1" l="1"/>
  <c r="I1474" i="1"/>
  <c r="I1473" i="1"/>
  <c r="I1467" i="1"/>
  <c r="I1459" i="1"/>
  <c r="I29" i="3"/>
  <c r="D1436" i="1"/>
  <c r="G1438" i="1"/>
  <c r="G1437" i="1"/>
  <c r="G1469" i="1"/>
  <c r="I1476" i="1"/>
  <c r="I1472" i="1"/>
  <c r="I1471" i="1"/>
  <c r="I1465" i="1"/>
  <c r="I1463" i="1"/>
  <c r="I1458" i="1"/>
  <c r="G1454" i="1"/>
  <c r="G1453" i="1"/>
  <c r="D5" i="7"/>
  <c r="G316" i="9" s="1"/>
  <c r="E316" i="9" s="1"/>
  <c r="I1452" i="1"/>
  <c r="I1444" i="1"/>
  <c r="I1440" i="1"/>
  <c r="I1439" i="1"/>
  <c r="I1455" i="1"/>
  <c r="G1408" i="1"/>
  <c r="G1409" i="1"/>
  <c r="I25" i="3"/>
  <c r="D1329" i="1"/>
  <c r="D1435" i="1"/>
  <c r="D43" i="8"/>
  <c r="G313" i="9" s="1"/>
  <c r="E313" i="9" s="1"/>
  <c r="G1524" i="1"/>
  <c r="H1524" i="1"/>
  <c r="G1499" i="1"/>
  <c r="D42" i="8"/>
  <c r="I34" i="3" s="1"/>
  <c r="F245" i="5"/>
  <c r="E237" i="5"/>
  <c r="D1214" i="1" s="1"/>
  <c r="H1216" i="1"/>
  <c r="E176" i="5"/>
  <c r="H311" i="9"/>
  <c r="E311" i="9" s="1"/>
  <c r="B311" i="9" s="1"/>
  <c r="D1183" i="1"/>
  <c r="H310" i="9"/>
  <c r="E310" i="9" s="1"/>
  <c r="B310" i="9" s="1"/>
  <c r="I22" i="3"/>
  <c r="H1168" i="1"/>
  <c r="F176" i="5"/>
  <c r="G1167" i="1"/>
  <c r="H1154" i="1"/>
  <c r="E68" i="5"/>
  <c r="I21" i="3" s="1"/>
  <c r="G1047" i="1"/>
  <c r="D990" i="1"/>
  <c r="H990" i="1" s="1"/>
  <c r="I20" i="3"/>
  <c r="D985" i="1"/>
  <c r="H985" i="1" s="1"/>
  <c r="F12" i="5"/>
  <c r="F7" i="5"/>
  <c r="G990" i="1"/>
  <c r="B192" i="9"/>
  <c r="E528" i="4"/>
  <c r="D522" i="1" s="1"/>
  <c r="H522" i="1" s="1"/>
  <c r="G523" i="1"/>
  <c r="G524" i="1"/>
  <c r="E420" i="4"/>
  <c r="D414" i="1" s="1"/>
  <c r="H414" i="1" s="1"/>
  <c r="D415" i="1"/>
  <c r="H415" i="1" s="1"/>
  <c r="E166" i="9"/>
  <c r="B166" i="9" s="1"/>
  <c r="D358" i="1"/>
  <c r="H358" i="1" s="1"/>
  <c r="E350" i="4"/>
  <c r="D345" i="1" s="1"/>
  <c r="H345" i="1" s="1"/>
  <c r="E298" i="4"/>
  <c r="D293" i="1" s="1"/>
  <c r="D294" i="1"/>
  <c r="E165" i="9"/>
  <c r="B165" i="9" s="1"/>
  <c r="G220" i="1"/>
  <c r="F196" i="4"/>
  <c r="F50" i="4"/>
  <c r="E6" i="4"/>
  <c r="G3" i="1"/>
  <c r="F213" i="9"/>
  <c r="B213" i="9" s="1"/>
  <c r="G159" i="1"/>
  <c r="F163" i="4"/>
  <c r="E151" i="4"/>
  <c r="I17" i="3" s="1"/>
  <c r="H160" i="1"/>
  <c r="G148" i="1"/>
  <c r="E21" i="9"/>
  <c r="B21" i="9" s="1"/>
  <c r="H79" i="1"/>
  <c r="H46" i="1"/>
  <c r="G46" i="1"/>
  <c r="K1451" i="9"/>
  <c r="G314" i="9"/>
  <c r="E314" i="9" s="1"/>
  <c r="B314" i="9" s="1"/>
  <c r="F141" i="6"/>
  <c r="H28" i="3"/>
  <c r="C1435" i="1"/>
  <c r="G318" i="9"/>
  <c r="E318" i="9" s="1"/>
  <c r="F636" i="4"/>
  <c r="C630" i="1"/>
  <c r="F635" i="4"/>
  <c r="C629" i="1"/>
  <c r="F644" i="4"/>
  <c r="C638" i="1"/>
  <c r="F643" i="4"/>
  <c r="C637" i="1"/>
  <c r="C403" i="1"/>
  <c r="F407" i="4"/>
  <c r="C402" i="1"/>
  <c r="D413" i="4"/>
  <c r="D291" i="4"/>
  <c r="C285" i="1"/>
  <c r="D290" i="4"/>
  <c r="D639" i="4"/>
  <c r="D414" i="4"/>
  <c r="C407" i="1"/>
  <c r="H29" i="3" l="1"/>
  <c r="C1436" i="1"/>
  <c r="G1436" i="1" s="1"/>
  <c r="E315" i="9"/>
  <c r="I10" i="3" s="1"/>
  <c r="B316" i="9"/>
  <c r="G1329" i="1"/>
  <c r="H1329" i="1"/>
  <c r="I35" i="3"/>
  <c r="C1518" i="1"/>
  <c r="H11" i="3" s="1"/>
  <c r="C1517" i="1"/>
  <c r="H1517" i="1" s="1"/>
  <c r="E175" i="5"/>
  <c r="D1152" i="1" s="1"/>
  <c r="G1152" i="1" s="1"/>
  <c r="I23" i="3"/>
  <c r="F237" i="5"/>
  <c r="G1214" i="1"/>
  <c r="H1214" i="1"/>
  <c r="H19" i="9"/>
  <c r="E19" i="9" s="1"/>
  <c r="B19" i="9" s="1"/>
  <c r="H1152" i="1"/>
  <c r="D1153" i="1"/>
  <c r="F175" i="5"/>
  <c r="H1183" i="1"/>
  <c r="G1183" i="1"/>
  <c r="G1153" i="1"/>
  <c r="H1153" i="1"/>
  <c r="E6" i="5"/>
  <c r="D984" i="1" s="1"/>
  <c r="G984" i="1" s="1"/>
  <c r="F68" i="5"/>
  <c r="D1046" i="1"/>
  <c r="G1046" i="1" s="1"/>
  <c r="G985" i="1"/>
  <c r="G522" i="1"/>
  <c r="E636" i="4"/>
  <c r="D630" i="1" s="1"/>
  <c r="G630" i="1" s="1"/>
  <c r="G414" i="1"/>
  <c r="E635" i="4"/>
  <c r="D629" i="1" s="1"/>
  <c r="H629" i="1" s="1"/>
  <c r="G415" i="1"/>
  <c r="F350" i="4"/>
  <c r="G358" i="1"/>
  <c r="G345" i="1"/>
  <c r="E408" i="4"/>
  <c r="D403" i="1" s="1"/>
  <c r="H403" i="1" s="1"/>
  <c r="E407" i="4"/>
  <c r="D402" i="1" s="1"/>
  <c r="G402" i="1" s="1"/>
  <c r="E412" i="4"/>
  <c r="E639" i="4" s="1"/>
  <c r="F639" i="4" s="1"/>
  <c r="H294" i="1"/>
  <c r="G294" i="1"/>
  <c r="G293" i="1"/>
  <c r="H293" i="1"/>
  <c r="D2" i="1"/>
  <c r="G2" i="1" s="1"/>
  <c r="I16" i="3"/>
  <c r="F6" i="4"/>
  <c r="D147" i="1"/>
  <c r="H147" i="1" s="1"/>
  <c r="E289" i="4"/>
  <c r="F151" i="4"/>
  <c r="C409" i="1"/>
  <c r="C633" i="1"/>
  <c r="C286" i="1"/>
  <c r="F291" i="4"/>
  <c r="C287" i="1"/>
  <c r="D640" i="4"/>
  <c r="D415" i="4"/>
  <c r="C408" i="1"/>
  <c r="H402" i="1"/>
  <c r="H637" i="1"/>
  <c r="G637" i="1"/>
  <c r="H638" i="1"/>
  <c r="G638" i="1"/>
  <c r="B318" i="9"/>
  <c r="E317" i="9"/>
  <c r="H1435" i="1"/>
  <c r="G1435" i="1"/>
  <c r="H9" i="3"/>
  <c r="B313" i="9"/>
  <c r="E312" i="9"/>
  <c r="G1517" i="1"/>
  <c r="H1436" i="1" l="1"/>
  <c r="H1518" i="1"/>
  <c r="G1518" i="1"/>
  <c r="G285" i="9"/>
  <c r="E285" i="9" s="1"/>
  <c r="B285" i="9" s="1"/>
  <c r="H984" i="1"/>
  <c r="F6" i="5"/>
  <c r="H278" i="9"/>
  <c r="E278" i="9" s="1"/>
  <c r="B278" i="9" s="1"/>
  <c r="H1046" i="1"/>
  <c r="H8" i="3"/>
  <c r="M3" i="9" s="1"/>
  <c r="H630" i="1"/>
  <c r="G629" i="1"/>
  <c r="G403" i="1"/>
  <c r="F408" i="4"/>
  <c r="D633" i="1"/>
  <c r="H633" i="1" s="1"/>
  <c r="F412" i="4"/>
  <c r="D407" i="1"/>
  <c r="H407" i="1" s="1"/>
  <c r="H2" i="1"/>
  <c r="G147" i="1"/>
  <c r="E413" i="4"/>
  <c r="E291" i="4"/>
  <c r="D287" i="1" s="1"/>
  <c r="G287" i="1" s="1"/>
  <c r="E290" i="4"/>
  <c r="D285" i="1"/>
  <c r="F289" i="4"/>
  <c r="N3" i="9"/>
  <c r="I11" i="3"/>
  <c r="K3" i="9"/>
  <c r="I9" i="3"/>
  <c r="F415" i="4"/>
  <c r="C410" i="1"/>
  <c r="D642" i="4"/>
  <c r="C634" i="1"/>
  <c r="D641" i="4"/>
  <c r="E277" i="9" l="1"/>
  <c r="I8" i="3" s="1"/>
  <c r="G633" i="1"/>
  <c r="G407" i="1"/>
  <c r="H287" i="1"/>
  <c r="D286" i="1"/>
  <c r="F290" i="4"/>
  <c r="H285" i="1"/>
  <c r="G285" i="1"/>
  <c r="D408" i="1"/>
  <c r="E640" i="4"/>
  <c r="E414" i="4"/>
  <c r="F413" i="4"/>
  <c r="E415" i="4"/>
  <c r="D410" i="1" s="1"/>
  <c r="G410" i="1" s="1"/>
  <c r="D645" i="4"/>
  <c r="C635" i="1"/>
  <c r="D646" i="4"/>
  <c r="F642" i="4"/>
  <c r="C636" i="1"/>
  <c r="H410" i="1" l="1"/>
  <c r="E641" i="4"/>
  <c r="E642" i="4"/>
  <c r="D634" i="1"/>
  <c r="F640" i="4"/>
  <c r="D409" i="1"/>
  <c r="F414" i="4"/>
  <c r="H408" i="1"/>
  <c r="G408" i="1"/>
  <c r="G286" i="1"/>
  <c r="H286" i="1"/>
  <c r="F646" i="4"/>
  <c r="H19" i="3"/>
  <c r="C640" i="1"/>
  <c r="H18" i="3"/>
  <c r="C639" i="1"/>
  <c r="G634" i="1" l="1"/>
  <c r="H634" i="1"/>
  <c r="E646" i="4"/>
  <c r="D636" i="1"/>
  <c r="H409" i="1"/>
  <c r="G409" i="1"/>
  <c r="E645" i="4"/>
  <c r="D635" i="1"/>
  <c r="F641" i="4"/>
  <c r="H635" i="1" l="1"/>
  <c r="G635" i="1"/>
  <c r="G636" i="1"/>
  <c r="H636" i="1"/>
  <c r="D639" i="1"/>
  <c r="I18" i="3"/>
  <c r="F645" i="4"/>
  <c r="I19" i="3"/>
  <c r="D640" i="1"/>
  <c r="G276" i="9"/>
  <c r="E276" i="9" s="1"/>
  <c r="B276" i="9" s="1"/>
  <c r="H640" i="1" l="1"/>
  <c r="G640" i="1"/>
  <c r="H7" i="3"/>
  <c r="J3" i="9" s="1"/>
  <c r="H274" i="9" s="1"/>
  <c r="H639" i="1"/>
  <c r="G639" i="1"/>
  <c r="I5" i="9" l="1"/>
  <c r="K6" i="9"/>
  <c r="J8" i="9"/>
  <c r="K10" i="9"/>
  <c r="J12" i="9"/>
  <c r="G15" i="9"/>
  <c r="L16" i="9"/>
  <c r="J17" i="9"/>
  <c r="G274" i="9"/>
  <c r="E274" i="9" s="1"/>
  <c r="B274" i="9" s="1"/>
  <c r="K5" i="9"/>
  <c r="K7" i="9"/>
  <c r="J9" i="9"/>
  <c r="J11" i="9"/>
  <c r="J13" i="9"/>
  <c r="M15" i="9"/>
  <c r="G17" i="9"/>
  <c r="L272" i="9"/>
  <c r="J6" i="9"/>
  <c r="I8" i="9"/>
  <c r="K9" i="9"/>
  <c r="I12" i="9"/>
  <c r="K13" i="9"/>
  <c r="G16" i="9"/>
  <c r="I17" i="9"/>
  <c r="M272" i="9"/>
  <c r="J5" i="9"/>
  <c r="I7" i="9"/>
  <c r="I9" i="9"/>
  <c r="I11" i="9"/>
  <c r="K12" i="9"/>
  <c r="L15" i="9"/>
  <c r="F15" i="9" s="1"/>
  <c r="M16" i="9"/>
  <c r="G18" i="9"/>
  <c r="I6" i="9"/>
  <c r="J7" i="9"/>
  <c r="K8" i="9"/>
  <c r="J10" i="9"/>
  <c r="K11" i="9"/>
  <c r="I13" i="9"/>
  <c r="H15" i="9"/>
  <c r="H16" i="9"/>
  <c r="H17" i="9"/>
  <c r="H18" i="9"/>
  <c r="E6" i="9" l="1"/>
  <c r="B6" i="9" s="1"/>
  <c r="E9" i="9"/>
  <c r="B9" i="9" s="1"/>
  <c r="E12" i="9"/>
  <c r="B12" i="9" s="1"/>
  <c r="F272" i="9"/>
  <c r="B272" i="9" s="1"/>
  <c r="E13" i="9"/>
  <c r="B13" i="9" s="1"/>
  <c r="E8" i="9"/>
  <c r="B8" i="9" s="1"/>
  <c r="E5" i="9"/>
  <c r="B5" i="9" s="1"/>
  <c r="E7" i="9"/>
  <c r="B7" i="9" s="1"/>
  <c r="E15" i="9"/>
  <c r="B15" i="9" s="1"/>
  <c r="E17" i="9"/>
  <c r="B17" i="9" s="1"/>
  <c r="E16" i="9"/>
  <c r="F16" i="9"/>
  <c r="F14" i="9" s="1"/>
  <c r="E10" i="9"/>
  <c r="B10" i="9" s="1"/>
  <c r="E18" i="9"/>
  <c r="B18" i="9" s="1"/>
  <c r="E11" i="9"/>
  <c r="B11" i="9" s="1"/>
  <c r="E20" i="9"/>
  <c r="I7" i="3" s="1"/>
  <c r="F20" i="9" l="1"/>
  <c r="F3" i="9" s="1"/>
  <c r="B16"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<sst xmlns="http://schemas.openxmlformats.org/spreadsheetml/2006/main" count="4374" uniqueCount="3426">
  <si>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</si>
  <si>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</si>
  <si>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</si>
  <si>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</si>
  <si>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</si>
  <si>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</si>
  <si>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</si>
  <si>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</si>
  <si>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</si>
  <si>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</si>
  <si>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</si>
  <si>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</si>
  <si>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</si>
  <si>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</si>
  <si>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</si>
  <si>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</si>
  <si>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</si>
  <si>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</si>
  <si>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</si>
  <si>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</si>
  <si>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</si>
  <si>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</si>
  <si>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</si>
  <si>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</si>
  <si>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</si>
  <si>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</si>
  <si>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</si>
  <si>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</si>
  <si>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</si>
  <si>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</si>
  <si>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</si>
  <si>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IVANA TRNSKOGA, HRVATSKA KOSTAJNICA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</si>
  <si>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</si>
  <si>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</si>
  <si>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</si>
  <si>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</si>
  <si>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</si>
  <si>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</si>
  <si>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</si>
  <si>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</si>
  <si>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</si>
  <si>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</si>
  <si>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</si>
  <si>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</si>
  <si>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</si>
  <si>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</si>
  <si>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</si>
  <si>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</si>
  <si>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</si>
  <si>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19327 - SREDNJA ŠKOLA IVANA TRNSKOGA, HRVATSKA KOSTAJNICA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</si>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</sst>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63"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1050417.8900000001</v>
      </c>
      <c r="D2" s="6">
        <f>'PR-RAS'!E6</f>
        <v>1235689.5700000003</v>
      </c>
      <c r="E2" s="6">
        <v>0</v>
      </c>
      <c r="F2" s="6">
        <v>0</v>
      </c>
      <c r="G2" s="7">
        <f t="shared" ref="G2:G264" si="0">(B2/1000)*(C2*1+D2*2)</f>
        <v>3521.7970300000006</v>
      </c>
      <c r="H2" s="7">
        <f t="shared" ref="H2:H264" si="1">ABS(C2-ROUND(C2,0))+ABS(D2-ROUND(D2,0))</f>
        <v>0.53999999957159162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885505.74</v>
      </c>
      <c r="D46" s="1">
        <f>'PR-RAS'!E50</f>
        <v>1091210.4100000001</v>
      </c>
      <c r="E46" s="1">
        <v>0</v>
      </c>
      <c r="F46" s="1">
        <v>0</v>
      </c>
      <c r="G46" s="2">
        <f t="shared" si="0"/>
        <v>138056.69520000002</v>
      </c>
      <c r="H46" s="2">
        <f t="shared" si="1"/>
        <v>0.67000000015832484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9931.64</v>
      </c>
      <c r="D50" s="1">
        <f>'PR-RAS'!E54</f>
        <v>7134.16</v>
      </c>
      <c r="E50" s="1">
        <v>0</v>
      </c>
      <c r="F50" s="1">
        <v>0</v>
      </c>
      <c r="G50" s="2">
        <f t="shared" si="0"/>
        <v>1185.7980399999999</v>
      </c>
      <c r="H50" s="2">
        <f t="shared" si="1"/>
        <v>0.52000000000043656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9931.64</v>
      </c>
      <c r="D53" s="1">
        <f>'PR-RAS'!E57</f>
        <v>7134.16</v>
      </c>
      <c r="E53" s="1">
        <v>0</v>
      </c>
      <c r="F53" s="1">
        <v>0</v>
      </c>
      <c r="G53" s="2">
        <f t="shared" si="0"/>
        <v>1258.3979199999999</v>
      </c>
      <c r="H53" s="2">
        <f t="shared" si="1"/>
        <v>0.52000000000043656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814763.9</v>
      </c>
      <c r="D64" s="1">
        <f>'PR-RAS'!E68</f>
        <v>1036484.25</v>
      </c>
      <c r="E64" s="1">
        <v>0</v>
      </c>
      <c r="F64" s="1">
        <v>0</v>
      </c>
      <c r="G64" s="2">
        <f t="shared" si="0"/>
        <v>181927.14119999998</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814333.55</v>
      </c>
      <c r="D65" s="1">
        <f>'PR-RAS'!E69</f>
        <v>1036104.25</v>
      </c>
      <c r="E65" s="1">
        <v>0</v>
      </c>
      <c r="F65" s="1">
        <v>0</v>
      </c>
      <c r="G65" s="2">
        <f t="shared" si="0"/>
        <v>184738.6912</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430.35</v>
      </c>
      <c r="D66" s="1">
        <f>'PR-RAS'!E70</f>
        <v>380</v>
      </c>
      <c r="E66" s="1">
        <v>0</v>
      </c>
      <c r="F66" s="1">
        <v>0</v>
      </c>
      <c r="G66" s="2">
        <f t="shared" si="0"/>
        <v>77.372749999999996</v>
      </c>
      <c r="H66" s="2">
        <f t="shared" si="1"/>
        <v>0.35000000000002274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60810.2</v>
      </c>
      <c r="D70" s="1">
        <f>'PR-RAS'!E74</f>
        <v>47592</v>
      </c>
      <c r="E70" s="1">
        <v>0</v>
      </c>
      <c r="F70" s="1">
        <v>0</v>
      </c>
      <c r="G70" s="2">
        <f t="shared" si="0"/>
        <v>10763.599800000002</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60810.2</v>
      </c>
      <c r="D71" s="1">
        <f>'PR-RAS'!E75</f>
        <v>47592</v>
      </c>
      <c r="E71" s="1">
        <v>0</v>
      </c>
      <c r="F71" s="1">
        <v>0</v>
      </c>
      <c r="G71" s="2">
        <f t="shared" si="0"/>
        <v>10919.594000000001</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22.4</v>
      </c>
      <c r="D78" s="1">
        <f>'PR-RAS'!E82</f>
        <v>21.34</v>
      </c>
      <c r="E78" s="1">
        <v>0</v>
      </c>
      <c r="F78" s="1">
        <v>0</v>
      </c>
      <c r="G78" s="2">
        <f t="shared" si="0"/>
        <v>5.0111599999999994</v>
      </c>
      <c r="H78" s="2">
        <f t="shared" si="1"/>
        <v>0.73999999999999844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22.4</v>
      </c>
      <c r="D79" s="1">
        <f>'PR-RAS'!E83</f>
        <v>21.34</v>
      </c>
      <c r="E79" s="1">
        <v>0</v>
      </c>
      <c r="F79" s="1">
        <v>0</v>
      </c>
      <c r="G79" s="2">
        <f t="shared" si="0"/>
        <v>5.0762399999999994</v>
      </c>
      <c r="H79" s="2">
        <f t="shared" si="1"/>
        <v>0.73999999999999844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22.4</v>
      </c>
      <c r="D81" s="1">
        <f>'PR-RAS'!E85</f>
        <v>21.34</v>
      </c>
      <c r="E81" s="1">
        <v>0</v>
      </c>
      <c r="F81" s="1">
        <v>0</v>
      </c>
      <c r="G81" s="2">
        <f t="shared" si="0"/>
        <v>5.2064000000000004</v>
      </c>
      <c r="H81" s="2">
        <f t="shared" si="1"/>
        <v>0.73999999999999844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9141.24</v>
      </c>
      <c r="D120" s="1">
        <f>'PR-RAS'!E124</f>
        <v>7025.3200000000006</v>
      </c>
      <c r="E120" s="1">
        <v>0</v>
      </c>
      <c r="F120" s="1">
        <v>0</v>
      </c>
      <c r="G120" s="2">
        <f t="shared" si="0"/>
        <v>2759.8337200000001</v>
      </c>
      <c r="H120" s="2">
        <f t="shared" si="1"/>
        <v>0.56000000000040018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6238.06</v>
      </c>
      <c r="D121" s="1">
        <f>'PR-RAS'!E125</f>
        <v>6628.1</v>
      </c>
      <c r="E121" s="1">
        <v>0</v>
      </c>
      <c r="F121" s="1">
        <v>0</v>
      </c>
      <c r="G121" s="2">
        <f t="shared" si="0"/>
        <v>2339.3112000000001</v>
      </c>
      <c r="H121" s="2">
        <f t="shared" si="1"/>
        <v>0.16000000000076398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6238.06</v>
      </c>
      <c r="D123" s="1">
        <f>'PR-RAS'!E127</f>
        <v>6628.1</v>
      </c>
      <c r="E123" s="1">
        <v>0</v>
      </c>
      <c r="F123" s="1">
        <v>0</v>
      </c>
      <c r="G123" s="2">
        <f t="shared" si="0"/>
        <v>2378.29972</v>
      </c>
      <c r="H123" s="2">
        <f t="shared" si="1"/>
        <v>0.16000000000076398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2903.18</v>
      </c>
      <c r="D124" s="1">
        <f>'PR-RAS'!E128</f>
        <v>397.22</v>
      </c>
      <c r="E124" s="1">
        <v>0</v>
      </c>
      <c r="F124" s="1">
        <v>0</v>
      </c>
      <c r="G124" s="2">
        <f t="shared" si="0"/>
        <v>454.80725999999999</v>
      </c>
      <c r="H124" s="2">
        <f t="shared" si="1"/>
        <v>0.39999999999986358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2903.18</v>
      </c>
      <c r="D125" s="1">
        <f>'PR-RAS'!E129</f>
        <v>397.22</v>
      </c>
      <c r="E125" s="1">
        <v>0</v>
      </c>
      <c r="F125" s="1">
        <v>0</v>
      </c>
      <c r="G125" s="2">
        <f t="shared" si="0"/>
        <v>458.50487999999996</v>
      </c>
      <c r="H125" s="2">
        <f t="shared" si="1"/>
        <v>0.39999999999986358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155748.51</v>
      </c>
      <c r="D129" s="1">
        <f>'PR-RAS'!E133</f>
        <v>137432.5</v>
      </c>
      <c r="E129" s="1">
        <v>0</v>
      </c>
      <c r="F129" s="1">
        <v>0</v>
      </c>
      <c r="G129" s="2">
        <f t="shared" si="0"/>
        <v>55118.529280000002</v>
      </c>
      <c r="H129" s="2">
        <f t="shared" si="1"/>
        <v>0.98999999999068677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155748.51</v>
      </c>
      <c r="D130" s="1">
        <f>'PR-RAS'!E134</f>
        <v>137432.5</v>
      </c>
      <c r="E130" s="1">
        <v>0</v>
      </c>
      <c r="F130" s="1">
        <v>0</v>
      </c>
      <c r="G130" s="2">
        <f t="shared" si="0"/>
        <v>55549.142790000005</v>
      </c>
      <c r="H130" s="2">
        <f t="shared" si="1"/>
        <v>0.98999999999068677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141742.26</v>
      </c>
      <c r="D131" s="1">
        <f>'PR-RAS'!E135</f>
        <v>106169.02</v>
      </c>
      <c r="E131" s="1">
        <v>0</v>
      </c>
      <c r="F131" s="1">
        <v>0</v>
      </c>
      <c r="G131" s="2">
        <f t="shared" si="0"/>
        <v>46030.439000000006</v>
      </c>
      <c r="H131" s="2">
        <f t="shared" si="1"/>
        <v>0.28000000001338776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14006.25</v>
      </c>
      <c r="D132" s="1">
        <f>'PR-RAS'!E136</f>
        <v>31263.48</v>
      </c>
      <c r="E132" s="1">
        <v>0</v>
      </c>
      <c r="F132" s="1">
        <v>0</v>
      </c>
      <c r="G132" s="2">
        <f t="shared" si="0"/>
        <v>10025.85051</v>
      </c>
      <c r="H132" s="2">
        <f t="shared" si="1"/>
        <v>0.72999999999956344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1011731.5299999999</v>
      </c>
      <c r="D147" s="1">
        <f>'PR-RAS'!E151</f>
        <v>1196358.02</v>
      </c>
      <c r="E147" s="1">
        <v>0</v>
      </c>
      <c r="F147" s="1">
        <v>0</v>
      </c>
      <c r="G147" s="2">
        <f t="shared" si="0"/>
        <v>497049.34521999996</v>
      </c>
      <c r="H147" s="2">
        <f t="shared" si="1"/>
        <v>0.4900000001071021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809593.1399999999</v>
      </c>
      <c r="D148" s="1">
        <f>'PR-RAS'!E152</f>
        <v>1020772.27</v>
      </c>
      <c r="E148" s="1">
        <v>0</v>
      </c>
      <c r="F148" s="1">
        <v>0</v>
      </c>
      <c r="G148" s="2">
        <f t="shared" si="0"/>
        <v>419117.23895999993</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665163.44999999995</v>
      </c>
      <c r="D149" s="1">
        <f>'PR-RAS'!E153</f>
        <v>847620.71</v>
      </c>
      <c r="E149" s="1">
        <v>0</v>
      </c>
      <c r="F149" s="1">
        <v>0</v>
      </c>
      <c r="G149" s="2">
        <f t="shared" si="0"/>
        <v>349339.92076000001</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665163.44999999995</v>
      </c>
      <c r="D150" s="1">
        <f>'PR-RAS'!E154</f>
        <v>847620.71</v>
      </c>
      <c r="E150" s="1">
        <v>0</v>
      </c>
      <c r="F150" s="1">
        <v>0</v>
      </c>
      <c r="G150" s="2">
        <f t="shared" si="0"/>
        <v>351700.32562999998</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34728.879999999997</v>
      </c>
      <c r="D154" s="1">
        <f>'PR-RAS'!E158</f>
        <v>33948.120000000003</v>
      </c>
      <c r="E154" s="1">
        <v>0</v>
      </c>
      <c r="F154" s="1">
        <v>0</v>
      </c>
      <c r="G154" s="2">
        <f t="shared" si="0"/>
        <v>15701.643359999998</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109700.81</v>
      </c>
      <c r="D155" s="1">
        <f>'PR-RAS'!E159</f>
        <v>139203.44</v>
      </c>
      <c r="E155" s="1">
        <v>0</v>
      </c>
      <c r="F155" s="1">
        <v>0</v>
      </c>
      <c r="G155" s="2">
        <f t="shared" si="0"/>
        <v>59768.584259999996</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109692.62</v>
      </c>
      <c r="D157" s="1">
        <f>'PR-RAS'!E161</f>
        <v>139203.44</v>
      </c>
      <c r="E157" s="1">
        <v>0</v>
      </c>
      <c r="F157" s="1">
        <v>0</v>
      </c>
      <c r="G157" s="2">
        <f t="shared" si="0"/>
        <v>60543.521999999997</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8.19</v>
      </c>
      <c r="D158" s="1">
        <f>'PR-RAS'!E162</f>
        <v>0</v>
      </c>
      <c r="E158" s="1">
        <v>0</v>
      </c>
      <c r="F158" s="1">
        <v>0</v>
      </c>
      <c r="G158" s="2">
        <f t="shared" si="0"/>
        <v>1.28583</v>
      </c>
      <c r="H158" s="2">
        <f t="shared" si="1"/>
        <v>0.1899999999999995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201223.29000000004</v>
      </c>
      <c r="D159" s="1">
        <f>'PR-RAS'!E163</f>
        <v>174943.08000000002</v>
      </c>
      <c r="E159" s="1">
        <v>0</v>
      </c>
      <c r="F159" s="1">
        <v>0</v>
      </c>
      <c r="G159" s="2">
        <f t="shared" si="0"/>
        <v>87075.29310000001</v>
      </c>
      <c r="H159" s="2">
        <f t="shared" si="1"/>
        <v>0.37000000005355105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62406.630000000005</v>
      </c>
      <c r="D160" s="1">
        <f>'PR-RAS'!E164</f>
        <v>50165.84</v>
      </c>
      <c r="E160" s="1">
        <v>0</v>
      </c>
      <c r="F160" s="1">
        <v>0</v>
      </c>
      <c r="G160" s="2">
        <f t="shared" si="0"/>
        <v>25875.39129</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16575.63</v>
      </c>
      <c r="D161" s="1">
        <f>'PR-RAS'!E165</f>
        <v>13996.84</v>
      </c>
      <c r="E161" s="1">
        <v>0</v>
      </c>
      <c r="F161" s="1">
        <v>0</v>
      </c>
      <c r="G161" s="2">
        <f t="shared" si="0"/>
        <v>7131.0895999999993</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45781</v>
      </c>
      <c r="D162" s="1">
        <f>'PR-RAS'!E166</f>
        <v>35581</v>
      </c>
      <c r="E162" s="1">
        <v>0</v>
      </c>
      <c r="F162" s="1">
        <v>0</v>
      </c>
      <c r="G162" s="2">
        <f t="shared" si="0"/>
        <v>18827.823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v>
      </c>
      <c r="D163" s="1">
        <f>'PR-RAS'!E167</f>
        <v>308</v>
      </c>
      <c r="E163" s="1">
        <v>0</v>
      </c>
      <c r="F163" s="1">
        <v>0</v>
      </c>
      <c r="G163" s="2">
        <f t="shared" si="0"/>
        <v>107.89200000000001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280</v>
      </c>
      <c r="E164" s="1">
        <v>0</v>
      </c>
      <c r="F164" s="1">
        <v>0</v>
      </c>
      <c r="G164" s="2">
        <f t="shared" si="0"/>
        <v>91.28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18483.27</v>
      </c>
      <c r="D165" s="1">
        <f>'PR-RAS'!E169</f>
        <v>32672.709999999995</v>
      </c>
      <c r="E165" s="1">
        <v>0</v>
      </c>
      <c r="F165" s="1">
        <v>0</v>
      </c>
      <c r="G165" s="2">
        <f t="shared" si="0"/>
        <v>13747.905159999998</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7821.94</v>
      </c>
      <c r="D166" s="1">
        <f>'PR-RAS'!E170</f>
        <v>9664.39</v>
      </c>
      <c r="E166" s="1">
        <v>0</v>
      </c>
      <c r="F166" s="1">
        <v>0</v>
      </c>
      <c r="G166" s="2">
        <f t="shared" si="0"/>
        <v>4479.8688000000002</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9964.44</v>
      </c>
      <c r="D168" s="1">
        <f>'PR-RAS'!E172</f>
        <v>8889.06</v>
      </c>
      <c r="E168" s="1">
        <v>0</v>
      </c>
      <c r="F168" s="1">
        <v>0</v>
      </c>
      <c r="G168" s="2">
        <f t="shared" si="0"/>
        <v>4633.0075200000001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137.25</v>
      </c>
      <c r="D170" s="1">
        <f>'PR-RAS'!E174</f>
        <v>13974.6</v>
      </c>
      <c r="E170" s="1">
        <v>0</v>
      </c>
      <c r="F170" s="1">
        <v>0</v>
      </c>
      <c r="G170" s="2">
        <f t="shared" si="0"/>
        <v>4746.6100500000002</v>
      </c>
      <c r="H170" s="2">
        <f t="shared" si="1"/>
        <v>0.6499999999996362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559.64</v>
      </c>
      <c r="D172" s="1">
        <f>'PR-RAS'!E176</f>
        <v>144.66</v>
      </c>
      <c r="E172" s="1">
        <v>0</v>
      </c>
      <c r="F172" s="1">
        <v>0</v>
      </c>
      <c r="G172" s="2">
        <f t="shared" si="0"/>
        <v>145.17216000000002</v>
      </c>
      <c r="H172" s="2">
        <f t="shared" si="1"/>
        <v>0.70000000000001705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97461.75</v>
      </c>
      <c r="D173" s="1">
        <f>'PR-RAS'!E177</f>
        <v>68637.2</v>
      </c>
      <c r="E173" s="1">
        <v>0</v>
      </c>
      <c r="F173" s="1">
        <v>0</v>
      </c>
      <c r="G173" s="2">
        <f t="shared" si="0"/>
        <v>40374.617799999993</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9760.65</v>
      </c>
      <c r="D174" s="1">
        <f>'PR-RAS'!E178</f>
        <v>9963.09</v>
      </c>
      <c r="E174" s="1">
        <v>0</v>
      </c>
      <c r="F174" s="1">
        <v>0</v>
      </c>
      <c r="G174" s="2">
        <f t="shared" si="0"/>
        <v>5135.8215899999996</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42912.6</v>
      </c>
      <c r="D175" s="1">
        <f>'PR-RAS'!E179</f>
        <v>11338.22</v>
      </c>
      <c r="E175" s="1">
        <v>0</v>
      </c>
      <c r="F175" s="1">
        <v>0</v>
      </c>
      <c r="G175" s="2">
        <f t="shared" si="0"/>
        <v>11412.492959999998</v>
      </c>
      <c r="H175" s="2">
        <f t="shared" si="1"/>
        <v>0.62000000000080036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6275</v>
      </c>
      <c r="D177" s="1">
        <f>'PR-RAS'!E181</f>
        <v>5771.45</v>
      </c>
      <c r="E177" s="1">
        <v>0</v>
      </c>
      <c r="F177" s="1">
        <v>0</v>
      </c>
      <c r="G177" s="2">
        <f t="shared" si="0"/>
        <v>3135.9504000000002</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1280</v>
      </c>
      <c r="D179" s="1">
        <f>'PR-RAS'!E183</f>
        <v>2240</v>
      </c>
      <c r="E179" s="1">
        <v>0</v>
      </c>
      <c r="F179" s="1">
        <v>0</v>
      </c>
      <c r="G179" s="2">
        <f t="shared" si="0"/>
        <v>1025.28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7653.37</v>
      </c>
      <c r="D180" s="1">
        <f>'PR-RAS'!E184</f>
        <v>19723.509999999998</v>
      </c>
      <c r="E180" s="1">
        <v>0</v>
      </c>
      <c r="F180" s="1">
        <v>0</v>
      </c>
      <c r="G180" s="2">
        <f t="shared" si="0"/>
        <v>8430.9698099999987</v>
      </c>
      <c r="H180" s="2">
        <f t="shared" si="1"/>
        <v>0.86000000000149157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2960.28</v>
      </c>
      <c r="D181" s="1">
        <f>'PR-RAS'!E185</f>
        <v>3350.46</v>
      </c>
      <c r="E181" s="1">
        <v>0</v>
      </c>
      <c r="F181" s="1">
        <v>0</v>
      </c>
      <c r="G181" s="2">
        <f t="shared" si="0"/>
        <v>1739.0160000000001</v>
      </c>
      <c r="H181" s="2">
        <f t="shared" si="1"/>
        <v>0.74000000000023647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26364.97</v>
      </c>
      <c r="D182" s="1">
        <f>'PR-RAS'!E186</f>
        <v>15995.59</v>
      </c>
      <c r="E182" s="1">
        <v>0</v>
      </c>
      <c r="F182" s="1">
        <v>0</v>
      </c>
      <c r="G182" s="2">
        <f t="shared" si="0"/>
        <v>10562.46315</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22871.64</v>
      </c>
      <c r="D184" s="1">
        <f>'PR-RAS'!E188</f>
        <v>23467.33</v>
      </c>
      <c r="E184" s="1">
        <v>0</v>
      </c>
      <c r="F184" s="1">
        <v>0</v>
      </c>
      <c r="G184" s="2">
        <f t="shared" si="0"/>
        <v>12774.552900000001</v>
      </c>
      <c r="H184" s="2">
        <f t="shared" si="1"/>
        <v>0.69000000000232831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69.5</v>
      </c>
      <c r="D187" s="1">
        <f>'PR-RAS'!E191</f>
        <v>100.25</v>
      </c>
      <c r="E187" s="1">
        <v>0</v>
      </c>
      <c r="F187" s="1">
        <v>0</v>
      </c>
      <c r="G187" s="2">
        <f t="shared" si="0"/>
        <v>50.22</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1630.58</v>
      </c>
      <c r="E189" s="1">
        <v>0</v>
      </c>
      <c r="F189" s="1">
        <v>0</v>
      </c>
      <c r="G189" s="2">
        <f t="shared" si="0"/>
        <v>926.01092000000006</v>
      </c>
      <c r="H189" s="2">
        <f t="shared" si="1"/>
        <v>0.85000000000013642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440.77</v>
      </c>
      <c r="D190" s="1">
        <f>'PR-RAS'!E194</f>
        <v>0</v>
      </c>
      <c r="E190" s="1">
        <v>0</v>
      </c>
      <c r="F190" s="1">
        <v>0</v>
      </c>
      <c r="G190" s="2">
        <f t="shared" si="0"/>
        <v>83.30552999999999</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20661.939999999999</v>
      </c>
      <c r="D191" s="1">
        <f>'PR-RAS'!E195</f>
        <v>21701.5</v>
      </c>
      <c r="E191" s="1">
        <v>0</v>
      </c>
      <c r="F191" s="1">
        <v>0</v>
      </c>
      <c r="G191" s="2">
        <f t="shared" si="0"/>
        <v>12172.338600000001</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641.56999999999994</v>
      </c>
      <c r="D192" s="1">
        <f>'PR-RAS'!E196</f>
        <v>388.76</v>
      </c>
      <c r="E192" s="1">
        <v>0</v>
      </c>
      <c r="F192" s="1">
        <v>0</v>
      </c>
      <c r="G192" s="2">
        <f t="shared" si="0"/>
        <v>271.04618999999997</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641.56999999999994</v>
      </c>
      <c r="D206" s="1">
        <f>'PR-RAS'!E210</f>
        <v>388.76</v>
      </c>
      <c r="E206" s="1">
        <v>0</v>
      </c>
      <c r="F206" s="1">
        <v>0</v>
      </c>
      <c r="G206" s="2">
        <f t="shared" si="0"/>
        <v>290.91344999999995</v>
      </c>
      <c r="H206" s="2">
        <f t="shared" si="1"/>
        <v>0.67000000000007276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426.45</v>
      </c>
      <c r="D207" s="1">
        <f>'PR-RAS'!E211</f>
        <v>388.76</v>
      </c>
      <c r="E207" s="1">
        <v>0</v>
      </c>
      <c r="F207" s="1">
        <v>0</v>
      </c>
      <c r="G207" s="2">
        <f t="shared" si="0"/>
        <v>248.01782</v>
      </c>
      <c r="H207" s="2">
        <f t="shared" si="1"/>
        <v>0.68999999999999773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215.12</v>
      </c>
      <c r="D209" s="1">
        <f>'PR-RAS'!E213</f>
        <v>0</v>
      </c>
      <c r="E209" s="1">
        <v>0</v>
      </c>
      <c r="F209" s="1">
        <v>0</v>
      </c>
      <c r="G209" s="2">
        <f t="shared" si="0"/>
        <v>44.744959999999999</v>
      </c>
      <c r="H209" s="2">
        <f t="shared" si="1"/>
        <v>0.12000000000000455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273.52999999999997</v>
      </c>
      <c r="D259" s="1">
        <f>'PR-RAS'!E263</f>
        <v>253.91</v>
      </c>
      <c r="E259" s="1">
        <v>0</v>
      </c>
      <c r="F259" s="1">
        <v>0</v>
      </c>
      <c r="G259" s="2">
        <f t="shared" si="0"/>
        <v>201.58829999999998</v>
      </c>
      <c r="H259" s="2">
        <f t="shared" si="1"/>
        <v>0.5600000000000307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273.52999999999997</v>
      </c>
      <c r="D260" s="1">
        <f>'PR-RAS'!E264</f>
        <v>253.91</v>
      </c>
      <c r="E260" s="1">
        <v>0</v>
      </c>
      <c r="F260" s="1">
        <v>0</v>
      </c>
      <c r="G260" s="2">
        <f t="shared" si="0"/>
        <v>202.36964999999998</v>
      </c>
      <c r="H260" s="2">
        <f t="shared" si="1"/>
        <v>0.5600000000000307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273.52999999999997</v>
      </c>
      <c r="D262" s="1">
        <f>'PR-RAS'!E266</f>
        <v>253.91</v>
      </c>
      <c r="E262" s="1">
        <v>0</v>
      </c>
      <c r="F262" s="1">
        <v>0</v>
      </c>
      <c r="G262" s="2">
        <f t="shared" si="0"/>
        <v>203.93234999999999</v>
      </c>
      <c r="H262" s="2">
        <f t="shared" si="1"/>
        <v>0.5600000000000307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1011731.5299999999</v>
      </c>
      <c r="D285" s="1">
        <f>'PR-RAS'!E289</f>
        <v>1196358.02</v>
      </c>
      <c r="E285" s="1">
        <v>0</v>
      </c>
      <c r="F285" s="1">
        <v>0</v>
      </c>
      <c r="G285" s="2">
        <f t="shared" si="8"/>
        <v>966863.10987999989</v>
      </c>
      <c r="H285" s="2">
        <f t="shared" si="9"/>
        <v>0.4900000001071021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38686.360000000219</v>
      </c>
      <c r="D286" s="1">
        <f>'PR-RAS'!E290</f>
        <v>39331.550000000279</v>
      </c>
      <c r="E286" s="1">
        <v>0</v>
      </c>
      <c r="F286" s="1">
        <v>0</v>
      </c>
      <c r="G286" s="2">
        <f t="shared" si="8"/>
        <v>33444.596100000221</v>
      </c>
      <c r="H286" s="2">
        <f t="shared" si="9"/>
        <v>0.80999999993946403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9510.14</v>
      </c>
      <c r="D288" s="1">
        <f>'PR-RAS'!E292</f>
        <v>33759.9</v>
      </c>
      <c r="E288" s="1">
        <v>0</v>
      </c>
      <c r="F288" s="1">
        <v>0</v>
      </c>
      <c r="G288" s="2">
        <f t="shared" si="8"/>
        <v>22107.592779999999</v>
      </c>
      <c r="H288" s="2">
        <f t="shared" si="9"/>
        <v>0.23999999999796273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257.38</v>
      </c>
      <c r="D290" s="1">
        <f>'PR-RAS'!E294</f>
        <v>384.27</v>
      </c>
      <c r="E290" s="1">
        <v>0</v>
      </c>
      <c r="F290" s="1">
        <v>0</v>
      </c>
      <c r="G290" s="2">
        <f t="shared" si="8"/>
        <v>296.49088</v>
      </c>
      <c r="H290" s="2">
        <f t="shared" si="9"/>
        <v>0.64999999999997726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257.38</v>
      </c>
      <c r="D291" s="1">
        <f>'PR-RAS'!E295</f>
        <v>384.27</v>
      </c>
      <c r="E291" s="1">
        <v>0</v>
      </c>
      <c r="F291" s="1">
        <v>0</v>
      </c>
      <c r="G291" s="2">
        <f t="shared" si="8"/>
        <v>297.51679999999999</v>
      </c>
      <c r="H291" s="2">
        <f t="shared" si="9"/>
        <v>0.64999999999997726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14446.43</v>
      </c>
      <c r="D345" s="1">
        <f>'PR-RAS'!E350</f>
        <v>34892.370000000003</v>
      </c>
      <c r="E345" s="1">
        <v>0</v>
      </c>
      <c r="F345" s="1">
        <v>0</v>
      </c>
      <c r="G345" s="2">
        <f t="shared" si="8"/>
        <v>28975.522480000003</v>
      </c>
      <c r="H345" s="2">
        <f t="shared" si="9"/>
        <v>0.80000000000291038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14446.43</v>
      </c>
      <c r="D358" s="1">
        <f>'PR-RAS'!E363</f>
        <v>34892.370000000003</v>
      </c>
      <c r="E358" s="1">
        <v>0</v>
      </c>
      <c r="F358" s="1">
        <v>0</v>
      </c>
      <c r="G358" s="2">
        <f t="shared" si="8"/>
        <v>30070.527690000003</v>
      </c>
      <c r="H358" s="2">
        <f t="shared" si="9"/>
        <v>0.80000000000291038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13406.25</v>
      </c>
      <c r="D359" s="1">
        <f>'PR-RAS'!E364</f>
        <v>0</v>
      </c>
      <c r="E359" s="1">
        <v>0</v>
      </c>
      <c r="F359" s="1">
        <v>0</v>
      </c>
      <c r="G359" s="2">
        <f t="shared" si="8"/>
        <v>4799.4375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13406.25</v>
      </c>
      <c r="D361" s="1">
        <f>'PR-RAS'!E366</f>
        <v>0</v>
      </c>
      <c r="E361" s="1">
        <v>0</v>
      </c>
      <c r="F361" s="1">
        <v>0</v>
      </c>
      <c r="G361" s="2">
        <f t="shared" si="8"/>
        <v>4826.25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30603.54</v>
      </c>
      <c r="E364" s="1">
        <v>0</v>
      </c>
      <c r="F364" s="1">
        <v>0</v>
      </c>
      <c r="G364" s="2">
        <f t="shared" si="8"/>
        <v>22218.170040000001</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1439.25</v>
      </c>
      <c r="E365" s="1">
        <v>0</v>
      </c>
      <c r="F365" s="1">
        <v>0</v>
      </c>
      <c r="G365" s="2">
        <f t="shared" si="8"/>
        <v>1047.7739999999999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960.88</v>
      </c>
      <c r="E367" s="1">
        <v>0</v>
      </c>
      <c r="F367" s="1">
        <v>0</v>
      </c>
      <c r="G367" s="2">
        <f t="shared" si="8"/>
        <v>703.36415999999997</v>
      </c>
      <c r="H367" s="2">
        <f t="shared" si="9"/>
        <v>0.12000000000000455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28203.41</v>
      </c>
      <c r="E371" s="1">
        <v>0</v>
      </c>
      <c r="F371" s="1">
        <v>0</v>
      </c>
      <c r="G371" s="2">
        <f t="shared" si="8"/>
        <v>20870.523399999998</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1040.18</v>
      </c>
      <c r="D378" s="1">
        <f>'PR-RAS'!E383</f>
        <v>1088.83</v>
      </c>
      <c r="E378" s="1">
        <v>0</v>
      </c>
      <c r="F378" s="1">
        <v>0</v>
      </c>
      <c r="G378" s="2">
        <f t="shared" si="8"/>
        <v>1213.1256800000001</v>
      </c>
      <c r="H378" s="2">
        <f t="shared" si="9"/>
        <v>0.35000000000013642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1040.18</v>
      </c>
      <c r="D379" s="1">
        <f>'PR-RAS'!E384</f>
        <v>1088.83</v>
      </c>
      <c r="E379" s="1">
        <v>0</v>
      </c>
      <c r="F379" s="1">
        <v>0</v>
      </c>
      <c r="G379" s="2">
        <f t="shared" si="8"/>
        <v>1216.3435200000001</v>
      </c>
      <c r="H379" s="2">
        <f t="shared" si="9"/>
        <v>0.35000000000013642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3200</v>
      </c>
      <c r="E386" s="1">
        <v>0</v>
      </c>
      <c r="F386" s="1">
        <v>0</v>
      </c>
      <c r="G386" s="2">
        <f t="shared" si="8"/>
        <v>2464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3200</v>
      </c>
      <c r="E388" s="1">
        <v>0</v>
      </c>
      <c r="F388" s="1">
        <v>0</v>
      </c>
      <c r="G388" s="2">
        <f t="shared" si="8"/>
        <v>2476.8000000000002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14446.43</v>
      </c>
      <c r="D403" s="1">
        <f>'PR-RAS'!E408</f>
        <v>34892.370000000003</v>
      </c>
      <c r="E403" s="1">
        <v>0</v>
      </c>
      <c r="F403" s="1">
        <v>0</v>
      </c>
      <c r="G403" s="2">
        <f t="shared" si="8"/>
        <v>33860.930340000006</v>
      </c>
      <c r="H403" s="2">
        <f t="shared" si="9"/>
        <v>0.80000000000291038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14710.57</v>
      </c>
      <c r="D405" s="1">
        <f>'PR-RAS'!E410</f>
        <v>14720.4</v>
      </c>
      <c r="E405" s="1">
        <v>0</v>
      </c>
      <c r="F405" s="1">
        <v>0</v>
      </c>
      <c r="G405" s="2">
        <f t="shared" si="8"/>
        <v>17837.153480000001</v>
      </c>
      <c r="H405" s="2">
        <f t="shared" si="9"/>
        <v>0.82999999999992724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1050417.8900000001</v>
      </c>
      <c r="D407" s="1">
        <f>'PR-RAS'!E412</f>
        <v>1235689.5700000003</v>
      </c>
      <c r="E407" s="1">
        <v>0</v>
      </c>
      <c r="F407" s="1">
        <v>0</v>
      </c>
      <c r="G407" s="2">
        <f t="shared" si="8"/>
        <v>1429849.5941800005</v>
      </c>
      <c r="H407" s="2">
        <f t="shared" si="9"/>
        <v>0.53999999957159162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1026177.96</v>
      </c>
      <c r="D408" s="1">
        <f>'PR-RAS'!E413</f>
        <v>1231250.3900000001</v>
      </c>
      <c r="E408" s="1">
        <v>0</v>
      </c>
      <c r="F408" s="1">
        <v>0</v>
      </c>
      <c r="G408" s="2">
        <f t="shared" si="8"/>
        <v>1419892.2471799999</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24239.930000000168</v>
      </c>
      <c r="D409" s="1">
        <f>'PR-RAS'!E414</f>
        <v>4439.1800000001676</v>
      </c>
      <c r="E409" s="1">
        <v>0</v>
      </c>
      <c r="F409" s="1">
        <v>0</v>
      </c>
      <c r="G409" s="2">
        <f t="shared" si="8"/>
        <v>13512.262320000204</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19039.5</v>
      </c>
      <c r="E411" s="1">
        <v>0</v>
      </c>
      <c r="F411" s="1">
        <v>0</v>
      </c>
      <c r="G411" s="2">
        <f t="shared" si="8"/>
        <v>15612.39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5200.43</v>
      </c>
      <c r="D412" s="1">
        <f>'PR-RAS'!E417</f>
        <v>0</v>
      </c>
      <c r="E412" s="1">
        <v>0</v>
      </c>
      <c r="F412" s="1">
        <v>0</v>
      </c>
      <c r="G412" s="2">
        <f t="shared" si="8"/>
        <v>2137.37673</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257.38</v>
      </c>
      <c r="D413" s="1">
        <f>'PR-RAS'!E418</f>
        <v>384.27</v>
      </c>
      <c r="E413" s="1">
        <v>0</v>
      </c>
      <c r="F413" s="1">
        <v>0</v>
      </c>
      <c r="G413" s="2">
        <f t="shared" si="8"/>
        <v>422.67903999999999</v>
      </c>
      <c r="H413" s="2">
        <f t="shared" si="9"/>
        <v>0.64999999999997726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1050417.8900000001</v>
      </c>
      <c r="D633" s="1">
        <f>'PR-RAS'!E639</f>
        <v>1235689.5700000003</v>
      </c>
      <c r="E633" s="1">
        <v>0</v>
      </c>
      <c r="F633" s="1">
        <v>0</v>
      </c>
      <c r="G633" s="2">
        <f t="shared" si="10"/>
        <v>2225775.7229600004</v>
      </c>
      <c r="H633" s="2">
        <f t="shared" si="11"/>
        <v>0.53999999957159162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1026177.96</v>
      </c>
      <c r="D634" s="1">
        <f>'PR-RAS'!E640</f>
        <v>1231250.3900000001</v>
      </c>
      <c r="E634" s="1">
        <v>0</v>
      </c>
      <c r="F634" s="1">
        <v>0</v>
      </c>
      <c r="G634" s="2">
        <f t="shared" si="10"/>
        <v>2208333.6424200004</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24239.930000000168</v>
      </c>
      <c r="D635" s="1">
        <f>'PR-RAS'!E641</f>
        <v>4439.1800000001676</v>
      </c>
      <c r="E635" s="1">
        <v>0</v>
      </c>
      <c r="F635" s="1">
        <v>0</v>
      </c>
      <c r="G635" s="2">
        <f t="shared" si="10"/>
        <v>20996.995860000319</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19039.5</v>
      </c>
      <c r="E637" s="1">
        <v>0</v>
      </c>
      <c r="F637" s="1">
        <v>0</v>
      </c>
      <c r="G637" s="2">
        <f t="shared" si="10"/>
        <v>24218.243999999999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5200.43</v>
      </c>
      <c r="D638" s="1">
        <f>'PR-RAS'!E644</f>
        <v>0</v>
      </c>
      <c r="E638" s="1">
        <v>0</v>
      </c>
      <c r="F638" s="1">
        <v>0</v>
      </c>
      <c r="G638" s="2">
        <f t="shared" si="10"/>
        <v>3312.6739100000004</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19039.500000000167</v>
      </c>
      <c r="D639" s="1">
        <f>'PR-RAS'!E645</f>
        <v>23478.680000000168</v>
      </c>
      <c r="E639" s="1">
        <v>0</v>
      </c>
      <c r="F639" s="1">
        <v>0</v>
      </c>
      <c r="G639" s="2">
        <f t="shared" si="10"/>
        <v>42105.996680000324</v>
      </c>
      <c r="H639" s="2">
        <f t="shared" si="11"/>
        <v>0.81999999966501491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73806.86</v>
      </c>
      <c r="D641" s="1">
        <f>'PR-RAS'!E647</f>
        <v>88063.34</v>
      </c>
      <c r="E641" s="1">
        <v>0</v>
      </c>
      <c r="F641" s="1">
        <v>0</v>
      </c>
      <c r="G641" s="2">
        <f t="shared" si="10"/>
        <v>159957.4656</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17938.419999999998</v>
      </c>
      <c r="D642" s="1">
        <f>'PR-RAS'!E649</f>
        <v>24852.23</v>
      </c>
      <c r="E642" s="1">
        <v>0</v>
      </c>
      <c r="F642" s="1">
        <v>0</v>
      </c>
      <c r="G642" s="2">
        <f t="shared" si="10"/>
        <v>43359.086080000001</v>
      </c>
      <c r="H642" s="2">
        <f t="shared" si="11"/>
        <v>0.64999999999781721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241197.76</v>
      </c>
      <c r="D643" s="1">
        <f>'PR-RAS'!E650</f>
        <v>200829.27</v>
      </c>
      <c r="E643" s="1">
        <v>0</v>
      </c>
      <c r="F643" s="1">
        <v>0</v>
      </c>
      <c r="G643" s="2">
        <f t="shared" si="10"/>
        <v>412713.74460000003</v>
      </c>
      <c r="H643" s="2">
        <f t="shared" si="11"/>
        <v>0.5099999999802094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234283.95</v>
      </c>
      <c r="D644" s="1">
        <f>'PR-RAS'!E651</f>
        <v>196650.83</v>
      </c>
      <c r="E644" s="1">
        <v>0</v>
      </c>
      <c r="F644" s="1">
        <v>0</v>
      </c>
      <c r="G644" s="2">
        <f t="shared" si="10"/>
        <v>403537.54723000003</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24852.229999999981</v>
      </c>
      <c r="D645" s="1">
        <f>'PR-RAS'!E652</f>
        <v>29030.670000000013</v>
      </c>
      <c r="E645" s="1">
        <v>0</v>
      </c>
      <c r="F645" s="1">
        <v>0</v>
      </c>
      <c r="G645" s="2">
        <f t="shared" si="10"/>
        <v>53396.339080000005</v>
      </c>
      <c r="H645" s="2">
        <f t="shared" si="11"/>
        <v>0.55999999996856786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813080.45</v>
      </c>
      <c r="D668" s="1">
        <f>'PR-RAS'!E675</f>
        <v>1035957.7</v>
      </c>
      <c r="E668" s="1">
        <v>0</v>
      </c>
      <c r="F668" s="1">
        <v>0</v>
      </c>
      <c r="G668" s="2">
        <f t="shared" si="10"/>
        <v>1924292.2319499999</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1253.0999999999999</v>
      </c>
      <c r="D669" s="1">
        <f>'PR-RAS'!E676</f>
        <v>146.55000000000001</v>
      </c>
      <c r="E669" s="1">
        <v>0</v>
      </c>
      <c r="F669" s="1">
        <v>0</v>
      </c>
      <c r="G669" s="2">
        <f t="shared" si="10"/>
        <v>1032.8616</v>
      </c>
      <c r="H669" s="2">
        <f t="shared" si="11"/>
        <v>0.54999999999989768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430.35</v>
      </c>
      <c r="D670" s="1">
        <f>'PR-RAS'!E677</f>
        <v>380</v>
      </c>
      <c r="E670" s="1">
        <v>0</v>
      </c>
      <c r="F670" s="1">
        <v>0</v>
      </c>
      <c r="G670" s="2">
        <f t="shared" si="10"/>
        <v>796.34415000000001</v>
      </c>
      <c r="H670" s="2">
        <f t="shared" si="11"/>
        <v>0.35000000000002274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60810.2</v>
      </c>
      <c r="D687" s="1">
        <f>'PR-RAS'!E694</f>
        <v>47592</v>
      </c>
      <c r="E687" s="1">
        <v>0</v>
      </c>
      <c r="F687" s="1">
        <v>0</v>
      </c>
      <c r="G687" s="2">
        <f t="shared" si="10"/>
        <v>107012.02120000002</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2285.23</v>
      </c>
      <c r="D710" s="1">
        <f>'PR-RAS'!E717</f>
        <v>882.88</v>
      </c>
      <c r="E710" s="1">
        <v>0</v>
      </c>
      <c r="F710" s="1">
        <v>0</v>
      </c>
      <c r="G710" s="2">
        <f t="shared" si="10"/>
        <v>2872.1519099999996</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45781</v>
      </c>
      <c r="D711" s="1">
        <f>'PR-RAS'!E718</f>
        <v>35581</v>
      </c>
      <c r="E711" s="1">
        <v>0</v>
      </c>
      <c r="F711" s="1">
        <v>0</v>
      </c>
      <c r="G711" s="2">
        <f t="shared" si="10"/>
        <v>83029.53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1280</v>
      </c>
      <c r="D713" s="1">
        <f>'PR-RAS'!E720</f>
        <v>2240</v>
      </c>
      <c r="E713" s="1">
        <v>0</v>
      </c>
      <c r="F713" s="1">
        <v>0</v>
      </c>
      <c r="G713" s="2">
        <f t="shared" si="10"/>
        <v>4101.12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7653.37</v>
      </c>
      <c r="D715" s="1">
        <f>'PR-RAS'!E722</f>
        <v>19723.509999999998</v>
      </c>
      <c r="E715" s="1">
        <v>0</v>
      </c>
      <c r="F715" s="1">
        <v>0</v>
      </c>
      <c r="G715" s="2">
        <f t="shared" si="10"/>
        <v>33629.678459999996</v>
      </c>
      <c r="H715" s="2">
        <f t="shared" si="11"/>
        <v>0.86000000000149157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854733</v>
      </c>
      <c r="D984" s="6">
        <f>BILANCA!E6</f>
        <v>904621.33000000007</v>
      </c>
      <c r="E984" s="6">
        <v>0</v>
      </c>
      <c r="F984" s="6">
        <v>0</v>
      </c>
      <c r="G984" s="7">
        <f t="shared" ref="G984:G1241" si="22">B984/1000*C984+B984/500*D984</f>
        <v>2663.9756600000001</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752300.31</v>
      </c>
      <c r="D985" s="1">
        <f>BILANCA!E7</f>
        <v>785252.10000000009</v>
      </c>
      <c r="E985" s="1">
        <v>0</v>
      </c>
      <c r="F985" s="1">
        <v>0</v>
      </c>
      <c r="G985" s="2">
        <f t="shared" si="22"/>
        <v>4645.6090200000008</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752300.31</v>
      </c>
      <c r="D990" s="1">
        <f>BILANCA!E12</f>
        <v>785252.10000000009</v>
      </c>
      <c r="E990" s="1">
        <v>0</v>
      </c>
      <c r="F990" s="1">
        <v>0</v>
      </c>
      <c r="G990" s="2">
        <f t="shared" si="22"/>
        <v>16259.631570000001</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726075.21000000008</v>
      </c>
      <c r="D991" s="1">
        <f>BILANCA!E13</f>
        <v>713750.59000000008</v>
      </c>
      <c r="E991" s="1">
        <v>0</v>
      </c>
      <c r="F991" s="1">
        <v>0</v>
      </c>
      <c r="G991" s="2">
        <f t="shared" si="22"/>
        <v>17228.611120000001</v>
      </c>
      <c r="H991" s="2">
        <f t="shared" si="19"/>
        <v>0.61999999999534339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985969.81</v>
      </c>
      <c r="D993" s="1">
        <f>BILANCA!E15</f>
        <v>985969.81</v>
      </c>
      <c r="E993" s="1">
        <v>0</v>
      </c>
      <c r="F993" s="1">
        <v>0</v>
      </c>
      <c r="G993" s="2">
        <f t="shared" si="22"/>
        <v>29579.094300000004</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259894.6</v>
      </c>
      <c r="D996" s="1">
        <f>BILANCA!E18</f>
        <v>272219.21999999997</v>
      </c>
      <c r="E996" s="1">
        <v>0</v>
      </c>
      <c r="F996" s="1">
        <v>0</v>
      </c>
      <c r="G996" s="2">
        <f t="shared" si="22"/>
        <v>10456.329519999999</v>
      </c>
      <c r="H996" s="2">
        <f t="shared" si="19"/>
        <v>0.61999999996623956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4054.0400000000081</v>
      </c>
      <c r="D997" s="1">
        <f>BILANCA!E19</f>
        <v>45108.289999999979</v>
      </c>
      <c r="E997" s="1">
        <v>0</v>
      </c>
      <c r="F997" s="1">
        <v>0</v>
      </c>
      <c r="G997" s="2">
        <f t="shared" si="22"/>
        <v>1319.7886799999994</v>
      </c>
      <c r="H997" s="2">
        <f t="shared" si="19"/>
        <v>0.32999999998719431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68709.679999999993</v>
      </c>
      <c r="D998" s="1">
        <f>BILANCA!E20</f>
        <v>122022.42</v>
      </c>
      <c r="E998" s="1">
        <v>0</v>
      </c>
      <c r="F998" s="1">
        <v>0</v>
      </c>
      <c r="G998" s="2">
        <f t="shared" si="22"/>
        <v>4691.3177999999998</v>
      </c>
      <c r="H998" s="2">
        <f t="shared" si="19"/>
        <v>0.74000000000523869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3069.6</v>
      </c>
      <c r="D999" s="1">
        <f>BILANCA!E21</f>
        <v>3069.6</v>
      </c>
      <c r="E999" s="1">
        <v>0</v>
      </c>
      <c r="F999" s="1">
        <v>0</v>
      </c>
      <c r="G999" s="2">
        <f t="shared" si="22"/>
        <v>147.3408</v>
      </c>
      <c r="H999" s="2">
        <f t="shared" si="19"/>
        <v>0.8000000000001819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27357.66</v>
      </c>
      <c r="D1000" s="1">
        <f>BILANCA!E22</f>
        <v>28318.54</v>
      </c>
      <c r="E1000" s="1">
        <v>0</v>
      </c>
      <c r="F1000" s="1">
        <v>0</v>
      </c>
      <c r="G1000" s="2">
        <f t="shared" si="22"/>
        <v>1427.9105800000002</v>
      </c>
      <c r="H1000" s="2">
        <f t="shared" si="19"/>
        <v>0.7999999999992724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2046.71</v>
      </c>
      <c r="D1002" s="1">
        <f>BILANCA!E24</f>
        <v>2046.71</v>
      </c>
      <c r="E1002" s="1">
        <v>0</v>
      </c>
      <c r="F1002" s="1">
        <v>0</v>
      </c>
      <c r="G1002" s="2">
        <f t="shared" si="22"/>
        <v>116.66247</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35019.449999999997</v>
      </c>
      <c r="D1003" s="1">
        <f>BILANCA!E25</f>
        <v>35019.449999999997</v>
      </c>
      <c r="E1003" s="1">
        <v>0</v>
      </c>
      <c r="F1003" s="1">
        <v>0</v>
      </c>
      <c r="G1003" s="2">
        <f t="shared" si="22"/>
        <v>2101.1669999999999</v>
      </c>
      <c r="H1003" s="2">
        <f t="shared" si="19"/>
        <v>0.89999999999417923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102714.42</v>
      </c>
      <c r="D1004" s="1">
        <f>BILANCA!E26</f>
        <v>130917.83</v>
      </c>
      <c r="E1004" s="1">
        <v>0</v>
      </c>
      <c r="F1004" s="1">
        <v>0</v>
      </c>
      <c r="G1004" s="2">
        <f t="shared" si="22"/>
        <v>7655.5516800000005</v>
      </c>
      <c r="H1004" s="2">
        <f t="shared" si="19"/>
        <v>0.58999999999650754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234863.48</v>
      </c>
      <c r="D1006" s="1">
        <f>BILANCA!E28</f>
        <v>276286.26</v>
      </c>
      <c r="E1006" s="1">
        <v>0</v>
      </c>
      <c r="F1006" s="1">
        <v>0</v>
      </c>
      <c r="G1006" s="2">
        <f t="shared" si="22"/>
        <v>18111.028000000002</v>
      </c>
      <c r="H1006" s="2">
        <f t="shared" si="19"/>
        <v>0.7400000000197906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22171.059999999998</v>
      </c>
      <c r="D1013" s="1">
        <f>BILANCA!E35</f>
        <v>23259.89</v>
      </c>
      <c r="E1013" s="1">
        <v>0</v>
      </c>
      <c r="F1013" s="1">
        <v>0</v>
      </c>
      <c r="G1013" s="2">
        <f t="shared" si="22"/>
        <v>2060.7251999999999</v>
      </c>
      <c r="H1013" s="2">
        <f t="shared" si="19"/>
        <v>0.16999999999825377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23675.89</v>
      </c>
      <c r="D1014" s="1">
        <f>BILANCA!E36</f>
        <v>24764.720000000001</v>
      </c>
      <c r="E1014" s="1">
        <v>0</v>
      </c>
      <c r="F1014" s="1">
        <v>0</v>
      </c>
      <c r="G1014" s="2">
        <f t="shared" si="22"/>
        <v>2269.3652299999999</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1504.83</v>
      </c>
      <c r="D1018" s="1">
        <f>BILANCA!E40</f>
        <v>1504.83</v>
      </c>
      <c r="E1018" s="1">
        <v>0</v>
      </c>
      <c r="F1018" s="1">
        <v>0</v>
      </c>
      <c r="G1018" s="2">
        <f t="shared" si="22"/>
        <v>158.00715000000002</v>
      </c>
      <c r="H1018" s="2">
        <f t="shared" si="19"/>
        <v>0.34000000000014552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3133.329999999999</v>
      </c>
      <c r="E1023" s="1">
        <v>0</v>
      </c>
      <c r="F1023" s="1">
        <v>0</v>
      </c>
      <c r="G1023" s="2">
        <f t="shared" si="22"/>
        <v>250.66639999999992</v>
      </c>
      <c r="H1023" s="2">
        <f t="shared" si="19"/>
        <v>0.32999999999901775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5046.71</v>
      </c>
      <c r="D1025" s="1">
        <f>BILANCA!E47</f>
        <v>8246.7099999999991</v>
      </c>
      <c r="E1025" s="1">
        <v>0</v>
      </c>
      <c r="F1025" s="1">
        <v>0</v>
      </c>
      <c r="G1025" s="2">
        <f t="shared" si="22"/>
        <v>904.68545999999992</v>
      </c>
      <c r="H1025" s="2">
        <f t="shared" si="19"/>
        <v>0.58000000000083674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5046.71</v>
      </c>
      <c r="D1028" s="1">
        <f>BILANCA!E50</f>
        <v>5113.38</v>
      </c>
      <c r="E1028" s="1">
        <v>0</v>
      </c>
      <c r="F1028" s="1">
        <v>0</v>
      </c>
      <c r="G1028" s="2">
        <f t="shared" si="22"/>
        <v>687.30615</v>
      </c>
      <c r="H1028" s="2">
        <f t="shared" si="19"/>
        <v>0.67000000000007276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39631.019999999997</v>
      </c>
      <c r="D1032" s="1">
        <f>BILANCA!E54</f>
        <v>53150.25</v>
      </c>
      <c r="E1032" s="1">
        <v>0</v>
      </c>
      <c r="F1032" s="1">
        <v>0</v>
      </c>
      <c r="G1032" s="2">
        <f t="shared" si="22"/>
        <v>7150.6444799999999</v>
      </c>
      <c r="H1032" s="2">
        <f t="shared" si="19"/>
        <v>0.26999999999679858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39631.019999999997</v>
      </c>
      <c r="D1033" s="1">
        <f>BILANCA!E55</f>
        <v>53150.25</v>
      </c>
      <c r="E1033" s="1">
        <v>0</v>
      </c>
      <c r="F1033" s="1">
        <v>0</v>
      </c>
      <c r="G1033" s="2">
        <f t="shared" si="22"/>
        <v>7296.5760000000009</v>
      </c>
      <c r="H1033" s="2">
        <f t="shared" si="19"/>
        <v>0.26999999999679858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102432.69</v>
      </c>
      <c r="D1046" s="1">
        <f>BILANCA!E68</f>
        <v>119369.23</v>
      </c>
      <c r="E1046" s="1">
        <v>0</v>
      </c>
      <c r="F1046" s="1">
        <v>0</v>
      </c>
      <c r="G1046" s="2">
        <f t="shared" si="22"/>
        <v>21493.782449999999</v>
      </c>
      <c r="H1046" s="2">
        <f t="shared" si="19"/>
        <v>0.53999999999359716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24852.23</v>
      </c>
      <c r="D1047" s="1">
        <f>BILANCA!E69</f>
        <v>29030.67</v>
      </c>
      <c r="E1047" s="1">
        <v>0</v>
      </c>
      <c r="F1047" s="1">
        <v>0</v>
      </c>
      <c r="G1047" s="2">
        <f t="shared" si="22"/>
        <v>5306.4684799999995</v>
      </c>
      <c r="H1047" s="2">
        <f t="shared" si="19"/>
        <v>0.56000000000130967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24851.54</v>
      </c>
      <c r="D1048" s="1">
        <f>BILANCA!E70</f>
        <v>29030.67</v>
      </c>
      <c r="E1048" s="1">
        <v>0</v>
      </c>
      <c r="F1048" s="1">
        <v>0</v>
      </c>
      <c r="G1048" s="2">
        <f t="shared" si="22"/>
        <v>5389.3371999999999</v>
      </c>
      <c r="H1048" s="2">
        <f t="shared" si="19"/>
        <v>0.79000000000087311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24851.54</v>
      </c>
      <c r="D1050" s="1">
        <f>BILANCA!E72</f>
        <v>29030.67</v>
      </c>
      <c r="E1050" s="1">
        <v>0</v>
      </c>
      <c r="F1050" s="1">
        <v>0</v>
      </c>
      <c r="G1050" s="2">
        <f t="shared" si="22"/>
        <v>5555.1629599999997</v>
      </c>
      <c r="H1050" s="2">
        <f t="shared" si="19"/>
        <v>0.79000000000087311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0.69</v>
      </c>
      <c r="D1054" s="1">
        <f>BILANCA!E76</f>
        <v>0</v>
      </c>
      <c r="E1054" s="1">
        <v>0</v>
      </c>
      <c r="F1054" s="1">
        <v>0</v>
      </c>
      <c r="G1054" s="2">
        <f t="shared" si="22"/>
        <v>4.8989999999999992E-2</v>
      </c>
      <c r="H1054" s="2">
        <f t="shared" si="19"/>
        <v>0.31000000000000005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3516.22</v>
      </c>
      <c r="D1056" s="1">
        <f>BILANCA!E78</f>
        <v>1890.95</v>
      </c>
      <c r="E1056" s="1">
        <v>0</v>
      </c>
      <c r="F1056" s="1">
        <v>0</v>
      </c>
      <c r="G1056" s="2">
        <f t="shared" si="22"/>
        <v>532.76275999999996</v>
      </c>
      <c r="H1056" s="2">
        <f t="shared" si="19"/>
        <v>0.26999999999975444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382.7</v>
      </c>
      <c r="D1062" s="1">
        <f>BILANCA!E84</f>
        <v>0</v>
      </c>
      <c r="E1062" s="1">
        <v>0</v>
      </c>
      <c r="F1062" s="1">
        <v>0</v>
      </c>
      <c r="G1062" s="2">
        <f t="shared" si="22"/>
        <v>30.2333</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3133.52</v>
      </c>
      <c r="D1064" s="1">
        <f>BILANCA!E86</f>
        <v>1890.95</v>
      </c>
      <c r="E1064" s="1">
        <v>0</v>
      </c>
      <c r="F1064" s="1">
        <v>0</v>
      </c>
      <c r="G1064" s="2">
        <f t="shared" si="22"/>
        <v>560.14902000000006</v>
      </c>
      <c r="H1064" s="2">
        <f t="shared" si="19"/>
        <v>0.52999999999997272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257.38</v>
      </c>
      <c r="D1124" s="1">
        <f>BILANCA!E146</f>
        <v>384.27</v>
      </c>
      <c r="E1124" s="1">
        <v>0</v>
      </c>
      <c r="F1124" s="1">
        <v>0</v>
      </c>
      <c r="G1124" s="2">
        <f t="shared" si="22"/>
        <v>144.65471999999997</v>
      </c>
      <c r="H1124" s="2">
        <f t="shared" si="23"/>
        <v>0.64999999999997726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257.38</v>
      </c>
      <c r="D1138" s="1">
        <f>BILANCA!E160</f>
        <v>384.27</v>
      </c>
      <c r="E1138" s="1">
        <v>0</v>
      </c>
      <c r="F1138" s="1">
        <v>0</v>
      </c>
      <c r="G1138" s="2">
        <f t="shared" si="22"/>
        <v>159.01760000000002</v>
      </c>
      <c r="H1138" s="2">
        <f t="shared" si="23"/>
        <v>0.64999999999997726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73806.86</v>
      </c>
      <c r="D1148" s="1">
        <f>BILANCA!E170</f>
        <v>88063.34</v>
      </c>
      <c r="E1148" s="1">
        <v>0</v>
      </c>
      <c r="F1148" s="1">
        <v>0</v>
      </c>
      <c r="G1148" s="2">
        <f t="shared" si="22"/>
        <v>41239.034100000004</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73806.86</v>
      </c>
      <c r="D1151" s="1">
        <f>BILANCA!E173</f>
        <v>88063.34</v>
      </c>
      <c r="E1151" s="1">
        <v>0</v>
      </c>
      <c r="F1151" s="1">
        <v>0</v>
      </c>
      <c r="G1151" s="2">
        <f t="shared" si="22"/>
        <v>41988.834719999999</v>
      </c>
      <c r="H1151" s="2">
        <f t="shared" si="23"/>
        <v>0.47999999999592546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854733</v>
      </c>
      <c r="D1152" s="1">
        <f>BILANCA!E175</f>
        <v>904621.33000000007</v>
      </c>
      <c r="E1152" s="1">
        <v>0</v>
      </c>
      <c r="F1152" s="1">
        <v>0</v>
      </c>
      <c r="G1152" s="2">
        <f t="shared" si="22"/>
        <v>450211.88654000009</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83135.81</v>
      </c>
      <c r="D1153" s="1">
        <f>BILANCA!E176</f>
        <v>95506.279999999984</v>
      </c>
      <c r="E1153" s="1">
        <v>0</v>
      </c>
      <c r="F1153" s="1">
        <v>0</v>
      </c>
      <c r="G1153" s="2">
        <f t="shared" si="22"/>
        <v>46605.222899999993</v>
      </c>
      <c r="H1153" s="2">
        <f t="shared" si="23"/>
        <v>0.46999999998661224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83135.81</v>
      </c>
      <c r="D1154" s="1">
        <f>BILANCA!E177</f>
        <v>95506.279999999984</v>
      </c>
      <c r="E1154" s="1">
        <v>0</v>
      </c>
      <c r="F1154" s="1">
        <v>0</v>
      </c>
      <c r="G1154" s="2">
        <f t="shared" si="22"/>
        <v>46879.371269999996</v>
      </c>
      <c r="H1154" s="2">
        <f t="shared" si="23"/>
        <v>0.46999999998661224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71313.14</v>
      </c>
      <c r="D1155" s="1">
        <f>BILANCA!E178</f>
        <v>88063.34</v>
      </c>
      <c r="E1155" s="1">
        <v>0</v>
      </c>
      <c r="F1155" s="1">
        <v>0</v>
      </c>
      <c r="G1155" s="2">
        <f t="shared" si="22"/>
        <v>42559.649039999997</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8652.56</v>
      </c>
      <c r="D1156" s="1">
        <f>BILANCA!E179</f>
        <v>5513.2</v>
      </c>
      <c r="E1156" s="1">
        <v>0</v>
      </c>
      <c r="F1156" s="1">
        <v>0</v>
      </c>
      <c r="G1156" s="2">
        <f t="shared" si="22"/>
        <v>3404.4600799999998</v>
      </c>
      <c r="H1156" s="2">
        <f t="shared" si="23"/>
        <v>0.64000000000032742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36.590000000000003</v>
      </c>
      <c r="D1157" s="1">
        <f>BILANCA!E180</f>
        <v>38.79</v>
      </c>
      <c r="E1157" s="1">
        <v>0</v>
      </c>
      <c r="F1157" s="1">
        <v>0</v>
      </c>
      <c r="G1157" s="2">
        <f t="shared" si="22"/>
        <v>19.865579999999998</v>
      </c>
      <c r="H1157" s="2">
        <f t="shared" si="23"/>
        <v>0.61999999999999744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36.590000000000003</v>
      </c>
      <c r="D1160" s="1">
        <f>BILANCA!E183</f>
        <v>38.79</v>
      </c>
      <c r="E1160" s="1">
        <v>0</v>
      </c>
      <c r="F1160" s="1">
        <v>0</v>
      </c>
      <c r="G1160" s="2">
        <f t="shared" si="22"/>
        <v>20.208089999999999</v>
      </c>
      <c r="H1160" s="2">
        <f t="shared" si="23"/>
        <v>0.61999999999999744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3133.52</v>
      </c>
      <c r="D1165" s="1">
        <f>BILANCA!E188</f>
        <v>1890.95</v>
      </c>
      <c r="E1165" s="1">
        <v>0</v>
      </c>
      <c r="F1165" s="1">
        <v>0</v>
      </c>
      <c r="G1165" s="2">
        <f t="shared" si="22"/>
        <v>1258.60644</v>
      </c>
      <c r="H1165" s="2">
        <f t="shared" si="23"/>
        <v>0.52999999999997272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771597.19000000006</v>
      </c>
      <c r="D1214" s="1">
        <f>BILANCA!E237</f>
        <v>809115.05</v>
      </c>
      <c r="E1214" s="1">
        <v>0</v>
      </c>
      <c r="F1214" s="1">
        <v>0</v>
      </c>
      <c r="G1214" s="2">
        <f t="shared" si="22"/>
        <v>552050.10399000009</v>
      </c>
      <c r="H1214" s="2">
        <f t="shared" si="23"/>
        <v>0.2400000001071021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752300.31</v>
      </c>
      <c r="D1215" s="1">
        <f>BILANCA!E238</f>
        <v>785252.1</v>
      </c>
      <c r="E1215" s="1">
        <v>0</v>
      </c>
      <c r="F1215" s="1">
        <v>0</v>
      </c>
      <c r="G1215" s="2">
        <f t="shared" si="22"/>
        <v>538890.64632000006</v>
      </c>
      <c r="H1215" s="2">
        <f t="shared" si="23"/>
        <v>0.41000000003259629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752300.31</v>
      </c>
      <c r="D1216" s="1">
        <f>BILANCA!E239</f>
        <v>785252.1</v>
      </c>
      <c r="E1216" s="1">
        <v>0</v>
      </c>
      <c r="F1216" s="1">
        <v>0</v>
      </c>
      <c r="G1216" s="2">
        <f t="shared" si="22"/>
        <v>541213.45082999999</v>
      </c>
      <c r="H1216" s="2">
        <f t="shared" si="23"/>
        <v>0.41000000003259629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752300.31</v>
      </c>
      <c r="D1217" s="1">
        <f>BILANCA!E240</f>
        <v>785252.1</v>
      </c>
      <c r="E1217" s="1">
        <v>0</v>
      </c>
      <c r="F1217" s="1">
        <v>0</v>
      </c>
      <c r="G1217" s="2">
        <f t="shared" si="22"/>
        <v>543536.25534000003</v>
      </c>
      <c r="H1217" s="2">
        <f t="shared" si="23"/>
        <v>0.41000000003259629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19039.5</v>
      </c>
      <c r="D1222" s="1">
        <f>BILANCA!E245</f>
        <v>23478.68</v>
      </c>
      <c r="E1222" s="1">
        <v>0</v>
      </c>
      <c r="F1222" s="1">
        <v>0</v>
      </c>
      <c r="G1222" s="2">
        <f t="shared" si="22"/>
        <v>15773.249540000001</v>
      </c>
      <c r="H1222" s="2">
        <f t="shared" si="23"/>
        <v>0.81999999999970896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33759.9</v>
      </c>
      <c r="D1223" s="1">
        <f>BILANCA!E246</f>
        <v>41447.97</v>
      </c>
      <c r="E1223" s="1">
        <v>0</v>
      </c>
      <c r="F1223" s="1">
        <v>0</v>
      </c>
      <c r="G1223" s="2">
        <f t="shared" si="22"/>
        <v>27997.401600000001</v>
      </c>
      <c r="H1223" s="2">
        <f t="shared" si="23"/>
        <v>0.12999999999738066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33759.9</v>
      </c>
      <c r="D1224" s="1">
        <f>BILANCA!E247</f>
        <v>41447.97</v>
      </c>
      <c r="E1224" s="1">
        <v>0</v>
      </c>
      <c r="F1224" s="1">
        <v>0</v>
      </c>
      <c r="G1224" s="2">
        <f t="shared" si="22"/>
        <v>28114.05744</v>
      </c>
      <c r="H1224" s="2">
        <f t="shared" si="23"/>
        <v>0.12999999999738066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14720.4</v>
      </c>
      <c r="D1227" s="1">
        <f>BILANCA!E250</f>
        <v>17969.29</v>
      </c>
      <c r="E1227" s="1">
        <v>0</v>
      </c>
      <c r="F1227" s="1">
        <v>0</v>
      </c>
      <c r="G1227" s="2">
        <f t="shared" si="22"/>
        <v>12360.79112</v>
      </c>
      <c r="H1227" s="2">
        <f t="shared" si="23"/>
        <v>0.69000000000050932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14720.4</v>
      </c>
      <c r="D1229" s="1">
        <f>BILANCA!E252</f>
        <v>17969.29</v>
      </c>
      <c r="E1229" s="1">
        <v>0</v>
      </c>
      <c r="F1229" s="1">
        <v>0</v>
      </c>
      <c r="G1229" s="2">
        <f t="shared" si="22"/>
        <v>12462.10908</v>
      </c>
      <c r="H1229" s="2">
        <f t="shared" si="23"/>
        <v>0.69000000000050932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257.38</v>
      </c>
      <c r="D1232" s="1">
        <f>BILANCA!E255</f>
        <v>384.27</v>
      </c>
      <c r="E1232" s="1">
        <v>0</v>
      </c>
      <c r="F1232" s="1">
        <v>0</v>
      </c>
      <c r="G1232" s="2">
        <f t="shared" si="22"/>
        <v>255.45407999999998</v>
      </c>
      <c r="H1232" s="2">
        <f t="shared" si="23"/>
        <v>0.64999999999997726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20204.939999999999</v>
      </c>
      <c r="D1236" s="1">
        <f>BILANCA!E259</f>
        <v>0</v>
      </c>
      <c r="E1236" s="1">
        <v>0</v>
      </c>
      <c r="F1236" s="1">
        <v>0</v>
      </c>
      <c r="G1236" s="2">
        <f t="shared" si="22"/>
        <v>5111.8498199999995</v>
      </c>
      <c r="H1236" s="2">
        <f t="shared" si="23"/>
        <v>6.0000000001309672E-2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20204.939999999999</v>
      </c>
      <c r="D1237" s="1">
        <f>BILANCA!E260</f>
        <v>0</v>
      </c>
      <c r="E1237" s="1">
        <v>0</v>
      </c>
      <c r="F1237" s="1">
        <v>0</v>
      </c>
      <c r="G1237" s="2">
        <f t="shared" si="22"/>
        <v>5132.05476</v>
      </c>
      <c r="H1237" s="2">
        <f t="shared" si="23"/>
        <v>6.0000000001309672E-2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49.35</v>
      </c>
      <c r="E1240" s="1">
        <v>0</v>
      </c>
      <c r="F1240" s="1">
        <v>0</v>
      </c>
      <c r="G1240" s="2">
        <f t="shared" si="22"/>
        <v>25.3659</v>
      </c>
      <c r="H1240" s="2">
        <f t="shared" si="23"/>
        <v>0.35000000000000142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257.38</v>
      </c>
      <c r="D1241" s="1">
        <f>BILANCA!E265</f>
        <v>334.92</v>
      </c>
      <c r="E1241" s="1">
        <v>0</v>
      </c>
      <c r="F1241" s="1">
        <v>0</v>
      </c>
      <c r="G1241" s="2">
        <f t="shared" si="22"/>
        <v>239.22275999999999</v>
      </c>
      <c r="H1241" s="2">
        <f t="shared" si="23"/>
        <v>0.45999999999997954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3133.52</v>
      </c>
      <c r="D1244" s="1">
        <f>BILANCA!E268</f>
        <v>1890.95</v>
      </c>
      <c r="E1244" s="1">
        <v>0</v>
      </c>
      <c r="F1244" s="1">
        <v>0</v>
      </c>
      <c r="G1244" s="2">
        <f t="shared" si="24"/>
        <v>1804.9246200000002</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83135.81</v>
      </c>
      <c r="D1264" s="1">
        <f>BILANCA!E288</f>
        <v>95506.28</v>
      </c>
      <c r="E1264" s="1">
        <v>0</v>
      </c>
      <c r="F1264" s="1">
        <v>0</v>
      </c>
      <c r="G1264" s="2">
        <f t="shared" si="24"/>
        <v>77035.691970000014</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3133.52</v>
      </c>
      <c r="D1278" s="1">
        <f>BILANCA!E302</f>
        <v>1890.95</v>
      </c>
      <c r="E1278" s="1">
        <v>0</v>
      </c>
      <c r="F1278" s="1">
        <v>0</v>
      </c>
      <c r="G1278" s="2">
        <f t="shared" si="24"/>
        <v>2040.0488999999998</v>
      </c>
      <c r="H1278" s="2">
        <f t="shared" si="23"/>
        <v>0.52999999999997272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1026177.96</v>
      </c>
      <c r="D1408" s="1">
        <f>'RAS-funkcijski'!E114</f>
        <v>1231250.3899999999</v>
      </c>
      <c r="E1408" s="1">
        <v>0</v>
      </c>
      <c r="F1408" s="1">
        <v>0</v>
      </c>
      <c r="G1408" s="2">
        <f t="shared" si="24"/>
        <v>383754.66139999998</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1026177.96</v>
      </c>
      <c r="D1412" s="1">
        <f>'RAS-funkcijski'!E118</f>
        <v>1231250.3899999999</v>
      </c>
      <c r="E1412" s="1">
        <v>0</v>
      </c>
      <c r="F1412" s="1">
        <v>0</v>
      </c>
      <c r="G1412" s="2">
        <f t="shared" si="24"/>
        <v>397709.37635999999</v>
      </c>
      <c r="H1412" s="2">
        <f t="shared" si="27"/>
        <v>0.42999999993480742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1026177.96</v>
      </c>
      <c r="D1414" s="1">
        <f>'RAS-funkcijski'!E120</f>
        <v>1231250.3899999999</v>
      </c>
      <c r="E1414" s="1">
        <v>0</v>
      </c>
      <c r="F1414" s="1">
        <v>0</v>
      </c>
      <c r="G1414" s="2">
        <f t="shared" si="24"/>
        <v>404686.73384</v>
      </c>
      <c r="H1414" s="2">
        <f t="shared" si="27"/>
        <v>0.42999999993480742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1026177.96</v>
      </c>
      <c r="D1435" s="13">
        <f>'RAS-funkcijski'!E141</f>
        <v>1231250.3899999999</v>
      </c>
      <c r="E1435" s="13">
        <v>0</v>
      </c>
      <c r="F1435" s="13">
        <v>0</v>
      </c>
      <c r="G1435" s="14">
        <f t="shared" si="24"/>
        <v>477948.98738000001</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24603.39</v>
      </c>
      <c r="D1436" s="6">
        <f>'P-VRIO'!E5</f>
        <v>0</v>
      </c>
      <c r="E1436" s="6">
        <v>0</v>
      </c>
      <c r="F1436" s="6">
        <v>0</v>
      </c>
      <c r="G1436" s="7">
        <f t="shared" si="24"/>
        <v>24.603390000000001</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24603.39</v>
      </c>
      <c r="D1453" s="1">
        <f>'P-VRIO'!E22</f>
        <v>0</v>
      </c>
      <c r="E1453" s="1">
        <v>0</v>
      </c>
      <c r="F1453" s="1">
        <v>0</v>
      </c>
      <c r="G1453" s="2">
        <f t="shared" si="24"/>
        <v>442.86101999999994</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24603.39</v>
      </c>
      <c r="D1454" s="1">
        <f>'P-VRIO'!E23</f>
        <v>0</v>
      </c>
      <c r="E1454" s="1">
        <v>0</v>
      </c>
      <c r="F1454" s="1">
        <v>0</v>
      </c>
      <c r="G1454" s="2">
        <f t="shared" si="24"/>
        <v>467.46440999999999</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24603.39</v>
      </c>
      <c r="D1456" s="1">
        <f>'P-VRIO'!E25</f>
        <v>0</v>
      </c>
      <c r="E1456" s="1">
        <v>0</v>
      </c>
      <c r="F1456" s="1">
        <v>0</v>
      </c>
      <c r="G1456" s="2">
        <f t="shared" si="24"/>
        <v>516.67119000000002</v>
      </c>
      <c r="H1456" s="2">
        <f t="shared" si="27"/>
        <v>0.38999999999941792</v>
      </c>
      <c r="I1456" s="10">
        <f t="shared" si="30"/>
        <v>201.50176409969927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83135.81</v>
      </c>
      <c r="D1480" s="6"/>
      <c r="E1480" s="6">
        <v>0</v>
      </c>
      <c r="F1480" s="6">
        <v>0</v>
      </c>
      <c r="G1480" s="7">
        <f t="shared" ref="G1480:G1580" si="34">B1480/1000*C1480</f>
        <v>83.135810000000006</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1234262.23</v>
      </c>
      <c r="D1481" s="1">
        <v>0</v>
      </c>
      <c r="E1481" s="1">
        <v>0</v>
      </c>
      <c r="F1481" s="1">
        <v>0</v>
      </c>
      <c r="G1481" s="2">
        <f t="shared" si="34"/>
        <v>2468.5244600000001</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6850.14</v>
      </c>
      <c r="D1482" s="1">
        <v>0</v>
      </c>
      <c r="E1482" s="1">
        <v>0</v>
      </c>
      <c r="F1482" s="1">
        <v>0</v>
      </c>
      <c r="G1482" s="2">
        <f t="shared" si="34"/>
        <v>20.550420000000003</v>
      </c>
      <c r="H1482" s="2">
        <f t="shared" si="35"/>
        <v>0.14000000000032742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1192519.72</v>
      </c>
      <c r="D1483" s="1">
        <v>0</v>
      </c>
      <c r="E1483" s="1">
        <v>0</v>
      </c>
      <c r="F1483" s="1">
        <v>0</v>
      </c>
      <c r="G1483" s="2">
        <f t="shared" si="34"/>
        <v>4770.07888</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1044372.61</v>
      </c>
      <c r="D1484" s="1">
        <v>0</v>
      </c>
      <c r="E1484" s="1">
        <v>0</v>
      </c>
      <c r="F1484" s="1">
        <v>0</v>
      </c>
      <c r="G1484" s="2">
        <f t="shared" si="34"/>
        <v>5221.8630499999999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147126.9</v>
      </c>
      <c r="D1485" s="1">
        <v>0</v>
      </c>
      <c r="E1485" s="1">
        <v>0</v>
      </c>
      <c r="F1485" s="1">
        <v>0</v>
      </c>
      <c r="G1485" s="2">
        <f t="shared" si="34"/>
        <v>882.76139999999998</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388.76</v>
      </c>
      <c r="D1486" s="1">
        <v>0</v>
      </c>
      <c r="E1486" s="1">
        <v>0</v>
      </c>
      <c r="F1486" s="1">
        <v>0</v>
      </c>
      <c r="G1486" s="2">
        <f t="shared" si="34"/>
        <v>2.72132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631.45000000000005</v>
      </c>
      <c r="D1491" s="1">
        <v>0</v>
      </c>
      <c r="E1491" s="1">
        <v>0</v>
      </c>
      <c r="F1491" s="1">
        <v>0</v>
      </c>
      <c r="G1491" s="2">
        <f t="shared" si="34"/>
        <v>7.5774000000000008</v>
      </c>
      <c r="H1491" s="2">
        <f t="shared" si="35"/>
        <v>0.45000000000004547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34892.370000000003</v>
      </c>
      <c r="D1492" s="1">
        <v>0</v>
      </c>
      <c r="E1492" s="1">
        <v>0</v>
      </c>
      <c r="F1492" s="1">
        <v>0</v>
      </c>
      <c r="G1492" s="2">
        <f t="shared" si="34"/>
        <v>453.60081000000002</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1221891.76</v>
      </c>
      <c r="D1499" s="1">
        <v>0</v>
      </c>
      <c r="E1499" s="1">
        <v>0</v>
      </c>
      <c r="F1499" s="1">
        <v>0</v>
      </c>
      <c r="G1499" s="2">
        <f t="shared" si="34"/>
        <v>24437.835200000001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8092.71</v>
      </c>
      <c r="D1500" s="1">
        <v>0</v>
      </c>
      <c r="E1500" s="1">
        <v>0</v>
      </c>
      <c r="F1500" s="1">
        <v>0</v>
      </c>
      <c r="G1500" s="2">
        <f t="shared" si="34"/>
        <v>169.94691</v>
      </c>
      <c r="H1500" s="2">
        <f t="shared" si="35"/>
        <v>0.28999999999996362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1178906.68</v>
      </c>
      <c r="D1501" s="1">
        <v>0</v>
      </c>
      <c r="E1501" s="1">
        <v>0</v>
      </c>
      <c r="F1501" s="1">
        <v>0</v>
      </c>
      <c r="G1501" s="2">
        <f t="shared" si="34"/>
        <v>25935.946959999997</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1027622.41</v>
      </c>
      <c r="D1502" s="1">
        <v>0</v>
      </c>
      <c r="E1502" s="1">
        <v>0</v>
      </c>
      <c r="F1502" s="1">
        <v>0</v>
      </c>
      <c r="G1502" s="2">
        <f t="shared" si="34"/>
        <v>23635.315429999999</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150266.26</v>
      </c>
      <c r="D1503" s="1">
        <v>0</v>
      </c>
      <c r="E1503" s="1">
        <v>0</v>
      </c>
      <c r="F1503" s="1">
        <v>0</v>
      </c>
      <c r="G1503" s="2">
        <f t="shared" si="34"/>
        <v>3606.3902400000002</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386.56</v>
      </c>
      <c r="D1504" s="1">
        <v>0</v>
      </c>
      <c r="E1504" s="1">
        <v>0</v>
      </c>
      <c r="F1504" s="1">
        <v>0</v>
      </c>
      <c r="G1504" s="2">
        <f t="shared" si="34"/>
        <v>9.6640000000000015</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631.45000000000005</v>
      </c>
      <c r="D1509" s="1">
        <v>0</v>
      </c>
      <c r="E1509" s="1">
        <v>0</v>
      </c>
      <c r="F1509" s="1">
        <v>0</v>
      </c>
      <c r="G1509" s="2">
        <f t="shared" si="34"/>
        <v>18.9435</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34892.370000000003</v>
      </c>
      <c r="D1510" s="1">
        <v>0</v>
      </c>
      <c r="E1510" s="1">
        <v>0</v>
      </c>
      <c r="F1510" s="1">
        <v>0</v>
      </c>
      <c r="G1510" s="2">
        <f t="shared" si="34"/>
        <v>1081.66347</v>
      </c>
      <c r="H1510" s="2">
        <f t="shared" si="35"/>
        <v>0.37000000000261934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95506.280000000028</v>
      </c>
      <c r="D1517" s="1">
        <v>0</v>
      </c>
      <c r="E1517" s="1">
        <v>0</v>
      </c>
      <c r="F1517" s="1">
        <v>0</v>
      </c>
      <c r="G1517" s="2">
        <f t="shared" si="34"/>
        <v>3629.2386400000009</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95506.28</v>
      </c>
      <c r="D1576" s="1">
        <v>0</v>
      </c>
      <c r="E1576" s="1">
        <v>0</v>
      </c>
      <c r="F1576" s="1">
        <v>0</v>
      </c>
      <c r="G1576" s="2">
        <f t="shared" si="34"/>
        <v>9264.10916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1890.95</v>
      </c>
      <c r="D1577" s="1">
        <v>0</v>
      </c>
      <c r="E1577" s="1">
        <v>0</v>
      </c>
      <c r="F1577" s="1">
        <v>0</v>
      </c>
      <c r="G1577" s="2">
        <f t="shared" si="34"/>
        <v>185.31310000000002</v>
      </c>
      <c r="H1577" s="2">
        <f t="shared" si="35"/>
        <v>4.9999999999954525E-2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93615.33</v>
      </c>
      <c r="D1578" s="1">
        <v>0</v>
      </c>
      <c r="E1578" s="1">
        <v>0</v>
      </c>
      <c r="F1578" s="1">
        <v>0</v>
      </c>
      <c r="G1578" s="2">
        <f t="shared" si="34"/>
        <v>9267.9176700000007</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19327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3" t="s">
        <v>41</v>
      </c>
      <c r="C15" s="324"/>
      <c r="D15" s="324"/>
      <c r="E15" s="324"/>
      <c r="F15" s="325"/>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1050417.8900000001</v>
      </c>
      <c r="I16" s="170">
        <f>'PR-RAS'!E6</f>
        <v>1235689.5700000003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1011731.5299999999</v>
      </c>
      <c r="I17" s="170">
        <f>'PR-RAS'!E151</f>
        <v>1196358.02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19039.500000000167</v>
      </c>
      <c r="I18" s="170">
        <f>'PR-RAS'!E645</f>
        <v>23478.680000000168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752300.31</v>
      </c>
      <c r="I20" s="173">
        <f>BILANCA!E7</f>
        <v>785252.10000000009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102432.69</v>
      </c>
      <c r="I21" s="175">
        <f>BILANCA!E68</f>
        <v>119369.23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83135.81</v>
      </c>
      <c r="I22" s="175">
        <f>BILANCA!E176</f>
        <v>95506.279999999984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771597.19000000006</v>
      </c>
      <c r="I23" s="177">
        <f>BILANCA!E237</f>
        <v>809115.05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1026177.96</v>
      </c>
      <c r="I27" s="175">
        <f>'RAS-funkcijski'!E114</f>
        <v>1231250.3899999999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1026177.96</v>
      </c>
      <c r="I28" s="179">
        <f>'RAS-funkcijski'!E141</f>
        <v>1231250.3899999999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24603.39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24603.39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83135.81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95506.280000000028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95506.28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8" t="s">
        <v>51</v>
      </c>
      <c r="B2" s="349"/>
      <c r="C2" s="349"/>
      <c r="D2" s="349"/>
      <c r="E2" s="349"/>
      <c r="F2" s="349"/>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1050417.8900000001</v>
      </c>
      <c r="E6" s="51">
        <f>E7+E44+E50+E82+E106+E124+E133+E139</f>
        <v>1235689.5700000003</v>
      </c>
      <c r="F6" s="52">
        <f t="shared" ref="F6:F131" si="0">IF(D6&lt;&gt;0,IF(E6/D6&gt;=100,"&gt;&gt;100",E6/D6*100),"-")</f>
        <v>117.63790218767124</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885505.74</v>
      </c>
      <c r="E50" s="51">
        <f>E51+E54+E59+E62+E65+E68+E71+E74+E77</f>
        <v>1091210.4100000001</v>
      </c>
      <c r="F50" s="52">
        <f t="shared" si="0"/>
        <v>123.23019046720127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9931.64</v>
      </c>
      <c r="E54" s="51">
        <f t="shared" si="11"/>
        <v>7134.16</v>
      </c>
      <c r="F54" s="52">
        <f t="shared" si="0"/>
        <v>71.832647981602236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9931.64</v>
      </c>
      <c r="E57" s="242">
        <v>7134.16</v>
      </c>
      <c r="F57" s="52">
        <f t="shared" si="0"/>
        <v>71.832647981602236</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814763.9</v>
      </c>
      <c r="E68" s="51">
        <f t="shared" si="15"/>
        <v>1036484.25</v>
      </c>
      <c r="F68" s="52">
        <f t="shared" si="0"/>
        <v>127.21283429469568</v>
      </c>
    </row>
    <row r="69" spans="1:6" ht="12.75" customHeight="1" x14ac:dyDescent="0.2">
      <c r="A69" s="53" t="s">
        <v>184</v>
      </c>
      <c r="B69" s="85" t="s">
        <v>185</v>
      </c>
      <c r="C69" s="50" t="s">
        <v>184</v>
      </c>
      <c r="D69" s="242">
        <v>814333.55</v>
      </c>
      <c r="E69" s="242">
        <v>1036104.25</v>
      </c>
      <c r="F69" s="52">
        <f t="shared" si="0"/>
        <v>127.23339840290259</v>
      </c>
    </row>
    <row r="70" spans="1:6" ht="24" x14ac:dyDescent="0.2">
      <c r="A70" s="53" t="s">
        <v>186</v>
      </c>
      <c r="B70" s="85" t="s">
        <v>187</v>
      </c>
      <c r="C70" s="50" t="s">
        <v>186</v>
      </c>
      <c r="D70" s="242">
        <v>430.35</v>
      </c>
      <c r="E70" s="242">
        <v>380</v>
      </c>
      <c r="F70" s="52">
        <f t="shared" si="0"/>
        <v>88.300220750551873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60810.2</v>
      </c>
      <c r="E74" s="51">
        <f t="shared" si="17"/>
        <v>47592</v>
      </c>
      <c r="F74" s="52">
        <f t="shared" si="0"/>
        <v>78.263186110224936</v>
      </c>
    </row>
    <row r="75" spans="1:6" ht="12.75" customHeight="1" x14ac:dyDescent="0.2">
      <c r="A75" s="53" t="s">
        <v>196</v>
      </c>
      <c r="B75" s="85" t="s">
        <v>197</v>
      </c>
      <c r="C75" s="50" t="s">
        <v>196</v>
      </c>
      <c r="D75" s="242">
        <v>60810.2</v>
      </c>
      <c r="E75" s="242">
        <v>47592</v>
      </c>
      <c r="F75" s="52">
        <f t="shared" si="0"/>
        <v>78.263186110224936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22.4</v>
      </c>
      <c r="E82" s="51">
        <f t="shared" si="19"/>
        <v>21.34</v>
      </c>
      <c r="F82" s="52">
        <f t="shared" si="0"/>
        <v>95.267857142857153</v>
      </c>
    </row>
    <row r="83" spans="1:6" ht="12.75" customHeight="1" x14ac:dyDescent="0.2">
      <c r="A83" s="53">
        <v>641</v>
      </c>
      <c r="B83" s="85" t="s">
        <v>212</v>
      </c>
      <c r="C83" s="50" t="s">
        <v>213</v>
      </c>
      <c r="D83" s="51">
        <f t="shared" ref="D83:E83" si="20">SUM(D84:D90)</f>
        <v>22.4</v>
      </c>
      <c r="E83" s="51">
        <f t="shared" si="20"/>
        <v>21.34</v>
      </c>
      <c r="F83" s="52">
        <f t="shared" si="0"/>
        <v>95.267857142857153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22.4</v>
      </c>
      <c r="E85" s="242">
        <v>21.34</v>
      </c>
      <c r="F85" s="52">
        <f t="shared" si="0"/>
        <v>95.267857142857153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9141.24</v>
      </c>
      <c r="E124" s="51">
        <f t="shared" si="27"/>
        <v>7025.3200000000006</v>
      </c>
      <c r="F124" s="52">
        <f t="shared" si="0"/>
        <v>76.853030879836879</v>
      </c>
    </row>
    <row r="125" spans="1:6" ht="12.75" customHeight="1" x14ac:dyDescent="0.2">
      <c r="A125" s="53">
        <v>661</v>
      </c>
      <c r="B125" s="86" t="s">
        <v>296</v>
      </c>
      <c r="C125" s="50" t="s">
        <v>297</v>
      </c>
      <c r="D125" s="51">
        <f t="shared" ref="D125:E125" si="28">SUM(D126:D127)</f>
        <v>6238.06</v>
      </c>
      <c r="E125" s="51">
        <f t="shared" si="28"/>
        <v>6628.1</v>
      </c>
      <c r="F125" s="52">
        <f t="shared" si="0"/>
        <v>106.25258493826605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6238.06</v>
      </c>
      <c r="E127" s="242">
        <v>6628.1</v>
      </c>
      <c r="F127" s="52">
        <f t="shared" si="0"/>
        <v>106.25258493826605</v>
      </c>
    </row>
    <row r="128" spans="1:6" ht="24" x14ac:dyDescent="0.2">
      <c r="A128" s="53">
        <v>663</v>
      </c>
      <c r="B128" s="231" t="s">
        <v>302</v>
      </c>
      <c r="C128" s="50" t="s">
        <v>303</v>
      </c>
      <c r="D128" s="51">
        <f t="shared" ref="D128:E128" si="29">SUM(D129:D132)</f>
        <v>2903.18</v>
      </c>
      <c r="E128" s="51">
        <f t="shared" si="29"/>
        <v>397.22</v>
      </c>
      <c r="F128" s="52">
        <f t="shared" si="0"/>
        <v>13.68223809753443</v>
      </c>
    </row>
    <row r="129" spans="1:6" ht="12.75" customHeight="1" x14ac:dyDescent="0.2">
      <c r="A129" s="53">
        <v>6631</v>
      </c>
      <c r="B129" s="86" t="s">
        <v>304</v>
      </c>
      <c r="C129" s="50" t="s">
        <v>305</v>
      </c>
      <c r="D129" s="242">
        <v>2903.18</v>
      </c>
      <c r="E129" s="242">
        <v>397.22</v>
      </c>
      <c r="F129" s="52">
        <f t="shared" si="0"/>
        <v>13.68223809753443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155748.51</v>
      </c>
      <c r="E133" s="51">
        <f t="shared" si="30"/>
        <v>137432.5</v>
      </c>
      <c r="F133" s="52">
        <f t="shared" ref="F133:F223" si="31">IF(D133&lt;&gt;0,IF(E133/D133&gt;=100,"&gt;&gt;100",E133/D133*100),"-")</f>
        <v>88.240009487089139</v>
      </c>
    </row>
    <row r="134" spans="1:6" ht="24" x14ac:dyDescent="0.2">
      <c r="A134" s="53">
        <v>671</v>
      </c>
      <c r="B134" s="232" t="s">
        <v>314</v>
      </c>
      <c r="C134" s="50" t="s">
        <v>315</v>
      </c>
      <c r="D134" s="51">
        <f t="shared" ref="D134:E134" si="32">SUM(D135:D137)</f>
        <v>155748.51</v>
      </c>
      <c r="E134" s="51">
        <f t="shared" si="32"/>
        <v>137432.5</v>
      </c>
      <c r="F134" s="52">
        <f t="shared" si="31"/>
        <v>88.240009487089139</v>
      </c>
    </row>
    <row r="135" spans="1:6" ht="12.75" customHeight="1" x14ac:dyDescent="0.2">
      <c r="A135" s="53">
        <v>6711</v>
      </c>
      <c r="B135" s="85" t="s">
        <v>316</v>
      </c>
      <c r="C135" s="50" t="s">
        <v>317</v>
      </c>
      <c r="D135" s="242">
        <v>141742.26</v>
      </c>
      <c r="E135" s="242">
        <v>106169.02</v>
      </c>
      <c r="F135" s="52">
        <f t="shared" si="31"/>
        <v>74.902869475906471</v>
      </c>
    </row>
    <row r="136" spans="1:6" ht="24" x14ac:dyDescent="0.2">
      <c r="A136" s="53">
        <v>6712</v>
      </c>
      <c r="B136" s="232" t="s">
        <v>318</v>
      </c>
      <c r="C136" s="50" t="s">
        <v>319</v>
      </c>
      <c r="D136" s="242">
        <v>14006.25</v>
      </c>
      <c r="E136" s="242">
        <v>31263.48</v>
      </c>
      <c r="F136" s="52">
        <f t="shared" si="31"/>
        <v>223.2109236947791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1011731.5299999999</v>
      </c>
      <c r="E151" s="51">
        <f t="shared" si="35"/>
        <v>1196358.02</v>
      </c>
      <c r="F151" s="52">
        <f t="shared" si="31"/>
        <v>118.24856540746538</v>
      </c>
    </row>
    <row r="152" spans="1:6" ht="12.75" customHeight="1" x14ac:dyDescent="0.2">
      <c r="A152" s="53">
        <v>31</v>
      </c>
      <c r="B152" s="85" t="s">
        <v>349</v>
      </c>
      <c r="C152" s="50" t="s">
        <v>35</v>
      </c>
      <c r="D152" s="51">
        <f t="shared" ref="D152:E152" si="36">D153+D158+D159</f>
        <v>809593.1399999999</v>
      </c>
      <c r="E152" s="51">
        <f t="shared" si="36"/>
        <v>1020772.27</v>
      </c>
      <c r="F152" s="52">
        <f t="shared" si="31"/>
        <v>126.08459972869832</v>
      </c>
    </row>
    <row r="153" spans="1:6" ht="12.75" customHeight="1" x14ac:dyDescent="0.2">
      <c r="A153" s="53">
        <v>311</v>
      </c>
      <c r="B153" s="85" t="s">
        <v>350</v>
      </c>
      <c r="C153" s="50" t="s">
        <v>351</v>
      </c>
      <c r="D153" s="51">
        <f t="shared" ref="D153:E153" si="37">SUM(D154:D157)</f>
        <v>665163.44999999995</v>
      </c>
      <c r="E153" s="51">
        <f t="shared" si="37"/>
        <v>847620.71</v>
      </c>
      <c r="F153" s="52">
        <f t="shared" si="31"/>
        <v>127.43043984151565</v>
      </c>
    </row>
    <row r="154" spans="1:6" ht="12.75" customHeight="1" x14ac:dyDescent="0.2">
      <c r="A154" s="53">
        <v>3111</v>
      </c>
      <c r="B154" s="85" t="s">
        <v>352</v>
      </c>
      <c r="C154" s="50" t="s">
        <v>353</v>
      </c>
      <c r="D154" s="242">
        <v>665163.44999999995</v>
      </c>
      <c r="E154" s="242">
        <v>847620.71</v>
      </c>
      <c r="F154" s="52">
        <f t="shared" si="31"/>
        <v>127.43043984151565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34728.879999999997</v>
      </c>
      <c r="E158" s="242">
        <v>33948.120000000003</v>
      </c>
      <c r="F158" s="52">
        <f t="shared" si="31"/>
        <v>97.751842270755645</v>
      </c>
    </row>
    <row r="159" spans="1:6" ht="12.75" customHeight="1" x14ac:dyDescent="0.2">
      <c r="A159" s="53">
        <v>313</v>
      </c>
      <c r="B159" s="85" t="s">
        <v>362</v>
      </c>
      <c r="C159" s="50" t="s">
        <v>363</v>
      </c>
      <c r="D159" s="51">
        <f t="shared" ref="D159:E159" si="38">SUM(D160:D162)</f>
        <v>109700.81</v>
      </c>
      <c r="E159" s="51">
        <f t="shared" si="38"/>
        <v>139203.44</v>
      </c>
      <c r="F159" s="52">
        <f t="shared" si="31"/>
        <v>126.89372120406404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109692.62</v>
      </c>
      <c r="E161" s="242">
        <v>139203.44</v>
      </c>
      <c r="F161" s="52">
        <f t="shared" si="31"/>
        <v>126.90319549300581</v>
      </c>
    </row>
    <row r="162" spans="1:6" ht="12.75" customHeight="1" x14ac:dyDescent="0.2">
      <c r="A162" s="53">
        <v>3133</v>
      </c>
      <c r="B162" s="85" t="s">
        <v>367</v>
      </c>
      <c r="C162" s="50" t="s">
        <v>368</v>
      </c>
      <c r="D162" s="242">
        <v>8.19</v>
      </c>
      <c r="E162" s="242">
        <v>0</v>
      </c>
      <c r="F162" s="52">
        <f t="shared" si="31"/>
        <v>0</v>
      </c>
    </row>
    <row r="163" spans="1:6" ht="12.75" customHeight="1" x14ac:dyDescent="0.2">
      <c r="A163" s="53">
        <v>32</v>
      </c>
      <c r="B163" s="85" t="s">
        <v>369</v>
      </c>
      <c r="C163" s="50" t="s">
        <v>370</v>
      </c>
      <c r="D163" s="51">
        <f t="shared" ref="D163:E163" si="39">D164+D169+D177+D187+D188</f>
        <v>201223.29000000004</v>
      </c>
      <c r="E163" s="51">
        <f t="shared" si="39"/>
        <v>174943.08000000002</v>
      </c>
      <c r="F163" s="52">
        <f t="shared" si="31"/>
        <v>86.939777199746601</v>
      </c>
    </row>
    <row r="164" spans="1:6" ht="12.75" customHeight="1" x14ac:dyDescent="0.2">
      <c r="A164" s="53">
        <v>321</v>
      </c>
      <c r="B164" s="85" t="s">
        <v>371</v>
      </c>
      <c r="C164" s="50" t="s">
        <v>372</v>
      </c>
      <c r="D164" s="51">
        <f t="shared" ref="D164:E164" si="40">SUM(D165:D168)</f>
        <v>62406.630000000005</v>
      </c>
      <c r="E164" s="51">
        <f t="shared" si="40"/>
        <v>50165.84</v>
      </c>
      <c r="F164" s="52">
        <f t="shared" si="31"/>
        <v>80.385433406674892</v>
      </c>
    </row>
    <row r="165" spans="1:6" ht="12.75" customHeight="1" x14ac:dyDescent="0.2">
      <c r="A165" s="53">
        <v>3211</v>
      </c>
      <c r="B165" s="85" t="s">
        <v>373</v>
      </c>
      <c r="C165" s="50" t="s">
        <v>374</v>
      </c>
      <c r="D165" s="242">
        <v>16575.63</v>
      </c>
      <c r="E165" s="242">
        <v>13996.84</v>
      </c>
      <c r="F165" s="52">
        <f t="shared" si="31"/>
        <v>84.442280625231135</v>
      </c>
    </row>
    <row r="166" spans="1:6" ht="12.75" customHeight="1" x14ac:dyDescent="0.2">
      <c r="A166" s="53">
        <v>3212</v>
      </c>
      <c r="B166" s="85" t="s">
        <v>375</v>
      </c>
      <c r="C166" s="50" t="s">
        <v>376</v>
      </c>
      <c r="D166" s="242">
        <v>45781</v>
      </c>
      <c r="E166" s="242">
        <v>35581</v>
      </c>
      <c r="F166" s="52">
        <f t="shared" si="31"/>
        <v>77.72001485332342</v>
      </c>
    </row>
    <row r="167" spans="1:6" ht="12.75" customHeight="1" x14ac:dyDescent="0.2">
      <c r="A167" s="53">
        <v>3213</v>
      </c>
      <c r="B167" s="85" t="s">
        <v>377</v>
      </c>
      <c r="C167" s="50" t="s">
        <v>378</v>
      </c>
      <c r="D167" s="242">
        <v>50</v>
      </c>
      <c r="E167" s="242">
        <v>308</v>
      </c>
      <c r="F167" s="52">
        <f t="shared" si="31"/>
        <v>616</v>
      </c>
    </row>
    <row r="168" spans="1:6" ht="12.75" customHeight="1" x14ac:dyDescent="0.2">
      <c r="A168" s="53">
        <v>3214</v>
      </c>
      <c r="B168" s="85" t="s">
        <v>379</v>
      </c>
      <c r="C168" s="50" t="s">
        <v>380</v>
      </c>
      <c r="D168" s="242">
        <v>0</v>
      </c>
      <c r="E168" s="242">
        <v>280</v>
      </c>
      <c r="F168" s="52" t="str">
        <f t="shared" si="31"/>
        <v>-</v>
      </c>
    </row>
    <row r="169" spans="1:6" ht="12.75" customHeight="1" x14ac:dyDescent="0.2">
      <c r="A169" s="53">
        <v>322</v>
      </c>
      <c r="B169" s="85" t="s">
        <v>381</v>
      </c>
      <c r="C169" s="50" t="s">
        <v>382</v>
      </c>
      <c r="D169" s="51">
        <f t="shared" ref="D169:E169" si="41">SUM(D170:D176)</f>
        <v>18483.27</v>
      </c>
      <c r="E169" s="51">
        <f t="shared" si="41"/>
        <v>32672.709999999995</v>
      </c>
      <c r="F169" s="52">
        <f t="shared" si="31"/>
        <v>176.76909984001745</v>
      </c>
    </row>
    <row r="170" spans="1:6" ht="12.75" customHeight="1" x14ac:dyDescent="0.2">
      <c r="A170" s="53">
        <v>3221</v>
      </c>
      <c r="B170" s="85" t="s">
        <v>383</v>
      </c>
      <c r="C170" s="50" t="s">
        <v>384</v>
      </c>
      <c r="D170" s="242">
        <v>7821.94</v>
      </c>
      <c r="E170" s="242">
        <v>9664.39</v>
      </c>
      <c r="F170" s="52">
        <f t="shared" si="31"/>
        <v>123.55489814547286</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9964.44</v>
      </c>
      <c r="E172" s="242">
        <v>8889.06</v>
      </c>
      <c r="F172" s="52">
        <f t="shared" si="31"/>
        <v>89.207823018654324</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137.25</v>
      </c>
      <c r="E174" s="242">
        <v>13974.6</v>
      </c>
      <c r="F174" s="52" t="str">
        <f t="shared" si="31"/>
        <v>&gt;&gt;100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559.64</v>
      </c>
      <c r="E176" s="242">
        <v>144.66</v>
      </c>
      <c r="F176" s="52">
        <f t="shared" si="31"/>
        <v>25.848759917089559</v>
      </c>
    </row>
    <row r="177" spans="1:6" ht="12.75" customHeight="1" x14ac:dyDescent="0.2">
      <c r="A177" s="53">
        <v>323</v>
      </c>
      <c r="B177" s="85" t="s">
        <v>397</v>
      </c>
      <c r="C177" s="50" t="s">
        <v>398</v>
      </c>
      <c r="D177" s="51">
        <f t="shared" ref="D177:E177" si="42">SUM(D178:D186)</f>
        <v>97461.75</v>
      </c>
      <c r="E177" s="51">
        <f t="shared" si="42"/>
        <v>68637.2</v>
      </c>
      <c r="F177" s="52">
        <f t="shared" si="31"/>
        <v>70.424756378784494</v>
      </c>
    </row>
    <row r="178" spans="1:6" ht="12.75" customHeight="1" x14ac:dyDescent="0.2">
      <c r="A178" s="53">
        <v>3231</v>
      </c>
      <c r="B178" s="85" t="s">
        <v>399</v>
      </c>
      <c r="C178" s="50" t="s">
        <v>400</v>
      </c>
      <c r="D178" s="242">
        <v>9760.65</v>
      </c>
      <c r="E178" s="242">
        <v>9963.09</v>
      </c>
      <c r="F178" s="52">
        <f t="shared" si="31"/>
        <v>102.0740422000584</v>
      </c>
    </row>
    <row r="179" spans="1:6" ht="12.75" customHeight="1" x14ac:dyDescent="0.2">
      <c r="A179" s="53">
        <v>3232</v>
      </c>
      <c r="B179" s="85" t="s">
        <v>401</v>
      </c>
      <c r="C179" s="50" t="s">
        <v>402</v>
      </c>
      <c r="D179" s="242">
        <v>42912.6</v>
      </c>
      <c r="E179" s="242">
        <v>11338.22</v>
      </c>
      <c r="F179" s="52">
        <f t="shared" si="31"/>
        <v>26.421657042453734</v>
      </c>
    </row>
    <row r="180" spans="1:6" ht="12.75" customHeight="1" x14ac:dyDescent="0.2">
      <c r="A180" s="53">
        <v>3233</v>
      </c>
      <c r="B180" s="85" t="s">
        <v>403</v>
      </c>
      <c r="C180" s="50" t="s">
        <v>404</v>
      </c>
      <c r="D180" s="242">
        <v>254.88</v>
      </c>
      <c r="E180" s="242">
        <v>254.88</v>
      </c>
      <c r="F180" s="52">
        <f t="shared" si="31"/>
        <v>100</v>
      </c>
    </row>
    <row r="181" spans="1:6" ht="12.75" customHeight="1" x14ac:dyDescent="0.2">
      <c r="A181" s="53">
        <v>3234</v>
      </c>
      <c r="B181" s="85" t="s">
        <v>405</v>
      </c>
      <c r="C181" s="50" t="s">
        <v>406</v>
      </c>
      <c r="D181" s="242">
        <v>6275</v>
      </c>
      <c r="E181" s="242">
        <v>5771.45</v>
      </c>
      <c r="F181" s="52">
        <f t="shared" si="31"/>
        <v>91.975298804780863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1280</v>
      </c>
      <c r="E183" s="242">
        <v>2240</v>
      </c>
      <c r="F183" s="52">
        <f t="shared" si="31"/>
        <v>175</v>
      </c>
    </row>
    <row r="184" spans="1:6" ht="12.75" customHeight="1" x14ac:dyDescent="0.2">
      <c r="A184" s="53">
        <v>3237</v>
      </c>
      <c r="B184" s="85" t="s">
        <v>411</v>
      </c>
      <c r="C184" s="50" t="s">
        <v>412</v>
      </c>
      <c r="D184" s="242">
        <v>7653.37</v>
      </c>
      <c r="E184" s="242">
        <v>19723.509999999998</v>
      </c>
      <c r="F184" s="52">
        <f t="shared" si="31"/>
        <v>257.71013292183704</v>
      </c>
    </row>
    <row r="185" spans="1:6" ht="12.75" customHeight="1" x14ac:dyDescent="0.2">
      <c r="A185" s="53">
        <v>3238</v>
      </c>
      <c r="B185" s="85" t="s">
        <v>413</v>
      </c>
      <c r="C185" s="50" t="s">
        <v>414</v>
      </c>
      <c r="D185" s="242">
        <v>2960.28</v>
      </c>
      <c r="E185" s="242">
        <v>3350.46</v>
      </c>
      <c r="F185" s="52">
        <f t="shared" si="31"/>
        <v>113.18050995176132</v>
      </c>
    </row>
    <row r="186" spans="1:6" ht="12.75" customHeight="1" x14ac:dyDescent="0.2">
      <c r="A186" s="53">
        <v>3239</v>
      </c>
      <c r="B186" s="85" t="s">
        <v>415</v>
      </c>
      <c r="C186" s="50" t="s">
        <v>416</v>
      </c>
      <c r="D186" s="242">
        <v>26364.97</v>
      </c>
      <c r="E186" s="242">
        <v>15995.59</v>
      </c>
      <c r="F186" s="52">
        <f t="shared" si="31"/>
        <v>60.669858528191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22871.64</v>
      </c>
      <c r="E188" s="51">
        <f t="shared" si="43"/>
        <v>23467.33</v>
      </c>
      <c r="F188" s="52">
        <f t="shared" si="31"/>
        <v>102.60449185104348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69.5</v>
      </c>
      <c r="E191" s="242">
        <v>100.25</v>
      </c>
      <c r="F191" s="52">
        <f t="shared" si="31"/>
        <v>144.24460431654674</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1664.43</v>
      </c>
      <c r="E193" s="242">
        <v>1630.58</v>
      </c>
      <c r="F193" s="52">
        <f t="shared" si="31"/>
        <v>97.966270735326802</v>
      </c>
    </row>
    <row r="194" spans="1:6" ht="12.75" customHeight="1" x14ac:dyDescent="0.2">
      <c r="A194" s="53" t="s">
        <v>431</v>
      </c>
      <c r="B194" s="85" t="s">
        <v>432</v>
      </c>
      <c r="C194" s="50" t="s">
        <v>431</v>
      </c>
      <c r="D194" s="242">
        <v>440.77</v>
      </c>
      <c r="E194" s="242">
        <v>0</v>
      </c>
      <c r="F194" s="52">
        <f t="shared" si="31"/>
        <v>0</v>
      </c>
    </row>
    <row r="195" spans="1:6" ht="12.75" customHeight="1" x14ac:dyDescent="0.2">
      <c r="A195" s="53">
        <v>3299</v>
      </c>
      <c r="B195" s="85" t="s">
        <v>433</v>
      </c>
      <c r="C195" s="50" t="s">
        <v>434</v>
      </c>
      <c r="D195" s="242">
        <v>20661.939999999999</v>
      </c>
      <c r="E195" s="242">
        <v>21701.5</v>
      </c>
      <c r="F195" s="52">
        <f t="shared" si="31"/>
        <v>105.03127973462318</v>
      </c>
    </row>
    <row r="196" spans="1:6" ht="12.75" customHeight="1" x14ac:dyDescent="0.2">
      <c r="A196" s="53">
        <v>34</v>
      </c>
      <c r="B196" s="232" t="s">
        <v>435</v>
      </c>
      <c r="C196" s="50" t="s">
        <v>436</v>
      </c>
      <c r="D196" s="51">
        <f t="shared" ref="D196:E196" si="44">D197+D202+D210</f>
        <v>641.56999999999994</v>
      </c>
      <c r="E196" s="51">
        <f t="shared" si="44"/>
        <v>388.76</v>
      </c>
      <c r="F196" s="52">
        <f t="shared" si="31"/>
        <v>60.595102638839101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641.56999999999994</v>
      </c>
      <c r="E210" s="51">
        <f t="shared" si="47"/>
        <v>388.76</v>
      </c>
      <c r="F210" s="52">
        <f t="shared" si="31"/>
        <v>60.595102638839101</v>
      </c>
    </row>
    <row r="211" spans="1:6" ht="12.75" customHeight="1" x14ac:dyDescent="0.2">
      <c r="A211" s="53">
        <v>3431</v>
      </c>
      <c r="B211" s="232" t="s">
        <v>465</v>
      </c>
      <c r="C211" s="50" t="s">
        <v>466</v>
      </c>
      <c r="D211" s="242">
        <v>426.45</v>
      </c>
      <c r="E211" s="242">
        <v>388.76</v>
      </c>
      <c r="F211" s="52">
        <f t="shared" si="31"/>
        <v>91.161918161566419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215.12</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273.52999999999997</v>
      </c>
      <c r="E263" s="51">
        <f t="shared" si="68"/>
        <v>253.91</v>
      </c>
      <c r="F263" s="52">
        <f t="shared" ref="F263:F267" si="69">IF(D263&lt;&gt;0,IF(E263/D263&gt;=100,"&gt;&gt;100",E263/D263*100),"-")</f>
        <v>92.827112199758716</v>
      </c>
    </row>
    <row r="264" spans="1:6" ht="12.75" customHeight="1" x14ac:dyDescent="0.2">
      <c r="A264" s="53">
        <v>381</v>
      </c>
      <c r="B264" s="85" t="s">
        <v>567</v>
      </c>
      <c r="C264" s="50" t="s">
        <v>568</v>
      </c>
      <c r="D264" s="51">
        <f t="shared" ref="D264:E264" si="70">SUM(D265:D267)</f>
        <v>273.52999999999997</v>
      </c>
      <c r="E264" s="51">
        <f t="shared" si="70"/>
        <v>253.91</v>
      </c>
      <c r="F264" s="52">
        <f t="shared" si="69"/>
        <v>92.827112199758716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273.52999999999997</v>
      </c>
      <c r="E266" s="242">
        <v>253.91</v>
      </c>
      <c r="F266" s="52">
        <f t="shared" si="69"/>
        <v>92.827112199758716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1011731.5299999999</v>
      </c>
      <c r="E289" s="51">
        <f t="shared" si="79"/>
        <v>1196358.02</v>
      </c>
      <c r="F289" s="52">
        <f t="shared" si="76"/>
        <v>118.24856540746538</v>
      </c>
    </row>
    <row r="290" spans="1:6" ht="12.75" customHeight="1" x14ac:dyDescent="0.2">
      <c r="A290" s="53" t="s">
        <v>608</v>
      </c>
      <c r="B290" s="85" t="s">
        <v>619</v>
      </c>
      <c r="C290" s="50" t="s">
        <v>620</v>
      </c>
      <c r="D290" s="51">
        <f>IF(D6&gt;=D289,D6-D289,0)</f>
        <v>38686.360000000219</v>
      </c>
      <c r="E290" s="51">
        <f>IF(E6&gt;=E289,E6-E289,0)</f>
        <v>39331.550000000279</v>
      </c>
      <c r="F290" s="52">
        <f t="shared" si="76"/>
        <v>101.66774542758755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9510.14</v>
      </c>
      <c r="E292" s="242">
        <v>33759.9</v>
      </c>
      <c r="F292" s="52">
        <f t="shared" si="76"/>
        <v>354.98846494373379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257.38</v>
      </c>
      <c r="E294" s="242">
        <v>384.27</v>
      </c>
      <c r="F294" s="52">
        <f t="shared" si="76"/>
        <v>149.3006449607584</v>
      </c>
    </row>
    <row r="295" spans="1:6" ht="24" x14ac:dyDescent="0.2">
      <c r="A295" s="53">
        <v>9661</v>
      </c>
      <c r="B295" s="85" t="s">
        <v>629</v>
      </c>
      <c r="C295" s="50" t="s">
        <v>630</v>
      </c>
      <c r="D295" s="242">
        <v>257.38</v>
      </c>
      <c r="E295" s="242">
        <v>384.27</v>
      </c>
      <c r="F295" s="52">
        <f t="shared" si="76"/>
        <v>149.3006449607584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14446.43</v>
      </c>
      <c r="E350" s="51">
        <f t="shared" si="95"/>
        <v>34892.370000000003</v>
      </c>
      <c r="F350" s="52">
        <f t="shared" si="81"/>
        <v>241.52936054097799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14446.43</v>
      </c>
      <c r="E363" s="51">
        <f t="shared" si="99"/>
        <v>34892.370000000003</v>
      </c>
      <c r="F363" s="52">
        <f t="shared" si="81"/>
        <v>241.52936054097799</v>
      </c>
    </row>
    <row r="364" spans="1:6" ht="12.75" customHeight="1" x14ac:dyDescent="0.2">
      <c r="A364" s="53">
        <v>421</v>
      </c>
      <c r="B364" s="85" t="s">
        <v>758</v>
      </c>
      <c r="C364" s="50" t="s">
        <v>759</v>
      </c>
      <c r="D364" s="51">
        <f t="shared" ref="D364:E364" si="100">SUM(D365:D368)</f>
        <v>13406.25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13406.25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30603.54</v>
      </c>
      <c r="F369" s="52" t="str">
        <f t="shared" si="81"/>
        <v>-</v>
      </c>
    </row>
    <row r="370" spans="1:6" ht="12.75" customHeight="1" x14ac:dyDescent="0.2">
      <c r="A370" s="53">
        <v>4221</v>
      </c>
      <c r="B370" s="85" t="s">
        <v>674</v>
      </c>
      <c r="C370" s="50" t="s">
        <v>766</v>
      </c>
      <c r="D370" s="242">
        <v>0</v>
      </c>
      <c r="E370" s="242">
        <v>1439.25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960.88</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28203.41</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1040.18</v>
      </c>
      <c r="E383" s="51">
        <f t="shared" si="103"/>
        <v>1088.83</v>
      </c>
      <c r="F383" s="52">
        <f t="shared" si="81"/>
        <v>104.67707512161356</v>
      </c>
    </row>
    <row r="384" spans="1:6" ht="12.75" customHeight="1" x14ac:dyDescent="0.2">
      <c r="A384" s="53">
        <v>4241</v>
      </c>
      <c r="B384" s="85" t="s">
        <v>783</v>
      </c>
      <c r="C384" s="50" t="s">
        <v>784</v>
      </c>
      <c r="D384" s="242">
        <v>1040.18</v>
      </c>
      <c r="E384" s="242">
        <v>1088.83</v>
      </c>
      <c r="F384" s="52">
        <f t="shared" si="81"/>
        <v>104.67707512161356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3200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3200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14446.43</v>
      </c>
      <c r="E408" s="51">
        <f t="shared" si="111"/>
        <v>34892.370000000003</v>
      </c>
      <c r="F408" s="52">
        <f t="shared" si="81"/>
        <v>241.52936054097799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14710.57</v>
      </c>
      <c r="E410" s="242">
        <v>14720.4</v>
      </c>
      <c r="F410" s="52">
        <f t="shared" si="81"/>
        <v>100.06682269959629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1050417.8900000001</v>
      </c>
      <c r="E412" s="51">
        <f>E6+E298</f>
        <v>1235689.5700000003</v>
      </c>
      <c r="F412" s="52">
        <f t="shared" si="81"/>
        <v>117.63790218767124</v>
      </c>
    </row>
    <row r="413" spans="1:6" ht="12.75" customHeight="1" x14ac:dyDescent="0.2">
      <c r="A413" s="53" t="s">
        <v>608</v>
      </c>
      <c r="B413" s="85" t="s">
        <v>831</v>
      </c>
      <c r="C413" s="50" t="s">
        <v>832</v>
      </c>
      <c r="D413" s="51">
        <f t="shared" ref="D413:E413" si="112">D289+D350</f>
        <v>1026177.96</v>
      </c>
      <c r="E413" s="51">
        <f t="shared" si="112"/>
        <v>1231250.3900000001</v>
      </c>
      <c r="F413" s="52">
        <f t="shared" si="81"/>
        <v>119.98410002880983</v>
      </c>
    </row>
    <row r="414" spans="1:6" ht="12.75" customHeight="1" x14ac:dyDescent="0.2">
      <c r="A414" s="53" t="s">
        <v>608</v>
      </c>
      <c r="B414" s="85" t="s">
        <v>833</v>
      </c>
      <c r="C414" s="50" t="s">
        <v>834</v>
      </c>
      <c r="D414" s="51">
        <f t="shared" ref="D414:E414" si="113">IF(D412&gt;=D413,D412-D413,0)</f>
        <v>24239.930000000168</v>
      </c>
      <c r="E414" s="51">
        <f t="shared" si="113"/>
        <v>4439.1800000001676</v>
      </c>
      <c r="F414" s="52">
        <f t="shared" si="81"/>
        <v>18.313501730409854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19039.5</v>
      </c>
      <c r="F416" s="52" t="str">
        <f t="shared" si="81"/>
        <v>-</v>
      </c>
    </row>
    <row r="417" spans="1:6" ht="12.75" customHeight="1" x14ac:dyDescent="0.2">
      <c r="A417" s="60" t="s">
        <v>837</v>
      </c>
      <c r="B417" s="85" t="s">
        <v>840</v>
      </c>
      <c r="C417" s="61" t="s">
        <v>841</v>
      </c>
      <c r="D417" s="51">
        <f t="shared" ref="D417:E417" si="116">IF(D293-D292+D410-D409&gt;=0,D293-D292+D410-D409,0)</f>
        <v>5200.43</v>
      </c>
      <c r="E417" s="51">
        <f t="shared" si="116"/>
        <v>0</v>
      </c>
      <c r="F417" s="52">
        <f t="shared" si="81"/>
        <v>0</v>
      </c>
    </row>
    <row r="418" spans="1:6" ht="12.75" customHeight="1" x14ac:dyDescent="0.2">
      <c r="A418" s="55" t="s">
        <v>842</v>
      </c>
      <c r="B418" s="233" t="s">
        <v>843</v>
      </c>
      <c r="C418" s="56" t="s">
        <v>844</v>
      </c>
      <c r="D418" s="62">
        <f t="shared" ref="D418:E418" si="117">D294+D411</f>
        <v>257.38</v>
      </c>
      <c r="E418" s="62">
        <f t="shared" si="117"/>
        <v>384.27</v>
      </c>
      <c r="F418" s="57">
        <f t="shared" si="81"/>
        <v>149.3006449607584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1050417.8900000001</v>
      </c>
      <c r="E639" s="51">
        <f t="shared" si="180"/>
        <v>1235689.5700000003</v>
      </c>
      <c r="F639" s="52">
        <f t="shared" si="119"/>
        <v>117.63790218767124</v>
      </c>
    </row>
    <row r="640" spans="1:6" ht="12.75" customHeight="1" x14ac:dyDescent="0.2">
      <c r="A640" s="53" t="s">
        <v>608</v>
      </c>
      <c r="B640" s="85" t="s">
        <v>1277</v>
      </c>
      <c r="C640" s="50" t="s">
        <v>1278</v>
      </c>
      <c r="D640" s="51">
        <f t="shared" ref="D640:E640" si="181">D413+D528</f>
        <v>1026177.96</v>
      </c>
      <c r="E640" s="51">
        <f t="shared" si="181"/>
        <v>1231250.3900000001</v>
      </c>
      <c r="F640" s="52">
        <f t="shared" si="119"/>
        <v>119.98410002880983</v>
      </c>
    </row>
    <row r="641" spans="1:6" ht="12.75" customHeight="1" x14ac:dyDescent="0.2">
      <c r="A641" s="53" t="s">
        <v>608</v>
      </c>
      <c r="B641" s="85" t="s">
        <v>1279</v>
      </c>
      <c r="C641" s="50" t="s">
        <v>1280</v>
      </c>
      <c r="D641" s="51">
        <f t="shared" ref="D641:E641" si="182">IF(D639&gt;=D640,D639-D640,0)</f>
        <v>24239.930000000168</v>
      </c>
      <c r="E641" s="51">
        <f t="shared" si="182"/>
        <v>4439.1800000001676</v>
      </c>
      <c r="F641" s="52">
        <f t="shared" si="119"/>
        <v>18.313501730409854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19039.5</v>
      </c>
      <c r="F643" s="52" t="str">
        <f t="shared" si="119"/>
        <v>-</v>
      </c>
    </row>
    <row r="644" spans="1:6" ht="24" x14ac:dyDescent="0.2">
      <c r="A644" s="60" t="s">
        <v>1285</v>
      </c>
      <c r="B644" s="85" t="s">
        <v>1286</v>
      </c>
      <c r="C644" s="61" t="s">
        <v>1285</v>
      </c>
      <c r="D644" s="51">
        <f t="shared" ref="D644:E644" si="185">IF(D417-D416+D638-D637&gt;=0,D417-D416+D638-D637,0)</f>
        <v>5200.43</v>
      </c>
      <c r="E644" s="51">
        <f t="shared" si="185"/>
        <v>0</v>
      </c>
      <c r="F644" s="52">
        <f t="shared" si="119"/>
        <v>0</v>
      </c>
    </row>
    <row r="645" spans="1:6" ht="24" x14ac:dyDescent="0.2">
      <c r="A645" s="53" t="s">
        <v>608</v>
      </c>
      <c r="B645" s="85" t="s">
        <v>1287</v>
      </c>
      <c r="C645" s="50" t="s">
        <v>1288</v>
      </c>
      <c r="D645" s="51">
        <f t="shared" ref="D645:E645" si="186">IF(D641+D643-D642-D644&gt;=0,D641+D643-D642-D644,0)</f>
        <v>19039.500000000167</v>
      </c>
      <c r="E645" s="51">
        <f t="shared" si="186"/>
        <v>23478.680000000168</v>
      </c>
      <c r="F645" s="52">
        <f t="shared" si="119"/>
        <v>123.31563328868911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73806.86</v>
      </c>
      <c r="E647" s="243">
        <v>88063.34</v>
      </c>
      <c r="F647" s="57">
        <f t="shared" si="119"/>
        <v>119.3159280858175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17938.419999999998</v>
      </c>
      <c r="E649" s="242">
        <v>24852.23</v>
      </c>
      <c r="F649" s="52">
        <f t="shared" ref="F649:F724" si="188">IF(D649&lt;&gt;0,IF(E649/D649&gt;=100,"&gt;&gt;100",E649/D649*100),"-")</f>
        <v>138.5419117179774</v>
      </c>
    </row>
    <row r="650" spans="1:6" ht="12.75" customHeight="1" x14ac:dyDescent="0.2">
      <c r="A650" s="53" t="s">
        <v>1296</v>
      </c>
      <c r="B650" s="85" t="s">
        <v>1297</v>
      </c>
      <c r="C650" s="50" t="s">
        <v>1296</v>
      </c>
      <c r="D650" s="242">
        <v>241197.76</v>
      </c>
      <c r="E650" s="242">
        <v>200829.27</v>
      </c>
      <c r="F650" s="52">
        <f t="shared" si="188"/>
        <v>83.263323009301573</v>
      </c>
    </row>
    <row r="651" spans="1:6" ht="12.75" customHeight="1" x14ac:dyDescent="0.2">
      <c r="A651" s="53" t="s">
        <v>1298</v>
      </c>
      <c r="B651" s="85" t="s">
        <v>1299</v>
      </c>
      <c r="C651" s="50" t="s">
        <v>1298</v>
      </c>
      <c r="D651" s="242">
        <v>234283.95</v>
      </c>
      <c r="E651" s="242">
        <v>196650.83</v>
      </c>
      <c r="F651" s="52">
        <f t="shared" si="188"/>
        <v>83.93696196431722</v>
      </c>
    </row>
    <row r="652" spans="1:6" ht="24" x14ac:dyDescent="0.2">
      <c r="A652" s="53">
        <v>11</v>
      </c>
      <c r="B652" s="85" t="s">
        <v>1300</v>
      </c>
      <c r="C652" s="50" t="s">
        <v>1301</v>
      </c>
      <c r="D652" s="51">
        <f t="shared" ref="D652:E652" si="189">+D649+D650-D651</f>
        <v>24852.229999999981</v>
      </c>
      <c r="E652" s="51">
        <f t="shared" si="189"/>
        <v>29030.670000000013</v>
      </c>
      <c r="F652" s="52">
        <f t="shared" si="188"/>
        <v>116.81313910260785</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43</v>
      </c>
      <c r="E654" s="261">
        <v>44</v>
      </c>
      <c r="F654" s="52">
        <f t="shared" si="188"/>
        <v>102.32558139534885</v>
      </c>
    </row>
    <row r="655" spans="1:6" ht="12.75" customHeight="1" x14ac:dyDescent="0.2">
      <c r="A655" s="53" t="s">
        <v>608</v>
      </c>
      <c r="B655" s="85" t="s">
        <v>1306</v>
      </c>
      <c r="C655" s="50" t="s">
        <v>1307</v>
      </c>
      <c r="D655" s="261">
        <v>0</v>
      </c>
      <c r="E655" s="261">
        <v>0</v>
      </c>
      <c r="F655" s="52" t="str">
        <f t="shared" si="188"/>
        <v>-</v>
      </c>
    </row>
    <row r="656" spans="1:6" ht="12.75" customHeight="1" x14ac:dyDescent="0.2">
      <c r="A656" s="53" t="s">
        <v>608</v>
      </c>
      <c r="B656" s="85" t="s">
        <v>1308</v>
      </c>
      <c r="C656" s="50" t="s">
        <v>1309</v>
      </c>
      <c r="D656" s="261">
        <v>35</v>
      </c>
      <c r="E656" s="261">
        <v>35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813080.45</v>
      </c>
      <c r="E675" s="242">
        <v>1035957.7</v>
      </c>
      <c r="F675" s="52">
        <f t="shared" si="188"/>
        <v>127.41146340439006</v>
      </c>
    </row>
    <row r="676" spans="1:6" ht="24" x14ac:dyDescent="0.2">
      <c r="A676" s="53">
        <v>63613</v>
      </c>
      <c r="B676" s="232" t="s">
        <v>1349</v>
      </c>
      <c r="C676" s="50" t="s">
        <v>1350</v>
      </c>
      <c r="D676" s="242">
        <v>1253.0999999999999</v>
      </c>
      <c r="E676" s="242">
        <v>146.55000000000001</v>
      </c>
      <c r="F676" s="52">
        <f t="shared" si="188"/>
        <v>11.694996408905915</v>
      </c>
    </row>
    <row r="677" spans="1:6" ht="24" x14ac:dyDescent="0.2">
      <c r="A677" s="53">
        <v>63622</v>
      </c>
      <c r="B677" s="232" t="s">
        <v>1351</v>
      </c>
      <c r="C677" s="50" t="s">
        <v>1352</v>
      </c>
      <c r="D677" s="242">
        <v>430.35</v>
      </c>
      <c r="E677" s="242">
        <v>380</v>
      </c>
      <c r="F677" s="52">
        <f t="shared" si="188"/>
        <v>88.300220750551873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60810.2</v>
      </c>
      <c r="E694" s="242">
        <v>47592</v>
      </c>
      <c r="F694" s="52">
        <f t="shared" si="188"/>
        <v>78.263186110224936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2285.23</v>
      </c>
      <c r="E717" s="242">
        <v>882.88</v>
      </c>
      <c r="F717" s="52">
        <f t="shared" si="188"/>
        <v>38.634185618077829</v>
      </c>
    </row>
    <row r="718" spans="1:6" ht="12.75" customHeight="1" x14ac:dyDescent="0.2">
      <c r="A718" s="53">
        <v>32121</v>
      </c>
      <c r="B718" s="85" t="s">
        <v>1415</v>
      </c>
      <c r="C718" s="50" t="s">
        <v>1416</v>
      </c>
      <c r="D718" s="242">
        <v>45781</v>
      </c>
      <c r="E718" s="242">
        <v>35581</v>
      </c>
      <c r="F718" s="52">
        <f t="shared" si="188"/>
        <v>77.72001485332342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1280</v>
      </c>
      <c r="E720" s="242">
        <v>2240</v>
      </c>
      <c r="F720" s="52">
        <f t="shared" si="188"/>
        <v>175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7653.37</v>
      </c>
      <c r="E722" s="242">
        <v>19723.509999999998</v>
      </c>
      <c r="F722" s="52">
        <f t="shared" si="188"/>
        <v>257.71013292183704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854733</v>
      </c>
      <c r="E6" s="229">
        <f t="shared" si="0"/>
        <v>904621.33000000007</v>
      </c>
      <c r="F6" s="230">
        <f t="shared" ref="F6:F260" si="1">IF(D6&gt;0,IF(E6/D6&gt;=100,"&gt;&gt;100",E6/D6*100),"-")</f>
        <v>105.83671509114542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752300.31</v>
      </c>
      <c r="E7" s="104">
        <f t="shared" si="2"/>
        <v>785252.10000000009</v>
      </c>
      <c r="F7" s="93">
        <f t="shared" si="1"/>
        <v>104.38013776705742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752300.31</v>
      </c>
      <c r="E12" s="104">
        <f t="shared" si="3"/>
        <v>785252.10000000009</v>
      </c>
      <c r="F12" s="93">
        <f t="shared" si="1"/>
        <v>104.38013776705742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726075.21000000008</v>
      </c>
      <c r="E13" s="104">
        <f t="shared" si="4"/>
        <v>713750.59000000008</v>
      </c>
      <c r="F13" s="93">
        <f t="shared" si="1"/>
        <v>98.302569784747234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985969.81</v>
      </c>
      <c r="E15" s="247">
        <v>985969.81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259894.6</v>
      </c>
      <c r="E18" s="247">
        <v>272219.21999999997</v>
      </c>
      <c r="F18" s="93">
        <f t="shared" si="1"/>
        <v>104.74216086059501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4054.0400000000081</v>
      </c>
      <c r="E19" s="104">
        <f t="shared" si="5"/>
        <v>45108.289999999979</v>
      </c>
      <c r="F19" s="93">
        <f t="shared" si="1"/>
        <v>1112.6750106067007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68709.679999999993</v>
      </c>
      <c r="E20" s="247">
        <v>122022.42</v>
      </c>
      <c r="F20" s="93">
        <f t="shared" si="1"/>
        <v>177.59130882286166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3069.6</v>
      </c>
      <c r="E21" s="247">
        <v>3069.6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27357.66</v>
      </c>
      <c r="E22" s="247">
        <v>28318.54</v>
      </c>
      <c r="F22" s="93">
        <f t="shared" si="1"/>
        <v>103.51228869720583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2046.71</v>
      </c>
      <c r="E24" s="247">
        <v>2046.71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35019.449999999997</v>
      </c>
      <c r="E25" s="247">
        <v>35019.449999999997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102714.42</v>
      </c>
      <c r="E26" s="247">
        <v>130917.83</v>
      </c>
      <c r="F26" s="93">
        <f t="shared" si="1"/>
        <v>127.45808232183953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234863.48</v>
      </c>
      <c r="E28" s="247">
        <v>276286.26</v>
      </c>
      <c r="F28" s="93">
        <f t="shared" si="1"/>
        <v>117.63696084210282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22171.059999999998</v>
      </c>
      <c r="E35" s="104">
        <f t="shared" si="7"/>
        <v>23259.89</v>
      </c>
      <c r="F35" s="93">
        <f t="shared" si="1"/>
        <v>104.91104169128587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23675.89</v>
      </c>
      <c r="E36" s="247">
        <v>24764.720000000001</v>
      </c>
      <c r="F36" s="93">
        <f t="shared" si="1"/>
        <v>104.59889786614147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1504.83</v>
      </c>
      <c r="E40" s="247">
        <v>1504.83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3133.329999999999</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5046.71</v>
      </c>
      <c r="E47" s="247">
        <v>8246.7099999999991</v>
      </c>
      <c r="F47" s="93">
        <f t="shared" si="1"/>
        <v>163.40764577318686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5046.71</v>
      </c>
      <c r="E50" s="247">
        <v>5113.38</v>
      </c>
      <c r="F50" s="93">
        <f t="shared" si="1"/>
        <v>101.32105866990575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39631.019999999997</v>
      </c>
      <c r="E54" s="247">
        <v>53150.25</v>
      </c>
      <c r="F54" s="93">
        <f t="shared" si="1"/>
        <v>134.11274804433498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39631.019999999997</v>
      </c>
      <c r="E55" s="247">
        <v>53150.25</v>
      </c>
      <c r="F55" s="93">
        <f t="shared" si="1"/>
        <v>134.11274804433498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102432.69</v>
      </c>
      <c r="E68" s="104">
        <f t="shared" si="13"/>
        <v>119369.23</v>
      </c>
      <c r="F68" s="93">
        <f t="shared" si="1"/>
        <v>116.53431145857832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24852.23</v>
      </c>
      <c r="E69" s="104">
        <f t="shared" si="14"/>
        <v>29030.67</v>
      </c>
      <c r="F69" s="93">
        <f t="shared" si="1"/>
        <v>116.81313910260769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24851.54</v>
      </c>
      <c r="E70" s="104">
        <f t="shared" si="15"/>
        <v>29030.67</v>
      </c>
      <c r="F70" s="93">
        <f t="shared" si="1"/>
        <v>116.81638240527548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24851.54</v>
      </c>
      <c r="E72" s="247">
        <v>29030.67</v>
      </c>
      <c r="F72" s="93">
        <f t="shared" si="1"/>
        <v>116.81638240527548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0.69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3516.22</v>
      </c>
      <c r="E78" s="104">
        <f>E79+SUM(E82:E84)-E85+E86</f>
        <v>1890.95</v>
      </c>
      <c r="F78" s="93">
        <f t="shared" si="1"/>
        <v>53.777920607925559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382.7</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3133.52</v>
      </c>
      <c r="E86" s="247">
        <v>1890.95</v>
      </c>
      <c r="F86" s="93">
        <f t="shared" si="1"/>
        <v>60.345873011820572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257.38</v>
      </c>
      <c r="E146" s="104">
        <f t="shared" si="26"/>
        <v>384.27</v>
      </c>
      <c r="F146" s="93">
        <f t="shared" si="1"/>
        <v>149.3006449607584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257.38</v>
      </c>
      <c r="E160" s="247">
        <v>384.27</v>
      </c>
      <c r="F160" s="93">
        <f t="shared" si="1"/>
        <v>149.3006449607584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73806.86</v>
      </c>
      <c r="E170" s="104">
        <f t="shared" si="29"/>
        <v>88063.34</v>
      </c>
      <c r="F170" s="93">
        <f t="shared" si="1"/>
        <v>119.3159280858175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73806.86</v>
      </c>
      <c r="E173" s="247">
        <v>88063.34</v>
      </c>
      <c r="F173" s="93">
        <f t="shared" si="1"/>
        <v>119.3159280858175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854733</v>
      </c>
      <c r="E175" s="104">
        <f t="shared" si="30"/>
        <v>904621.33000000007</v>
      </c>
      <c r="F175" s="93">
        <f t="shared" si="1"/>
        <v>105.83671509114542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83135.81</v>
      </c>
      <c r="E176" s="104">
        <f t="shared" si="31"/>
        <v>95506.279999999984</v>
      </c>
      <c r="F176" s="93">
        <f t="shared" si="1"/>
        <v>114.87983337144365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83135.81</v>
      </c>
      <c r="E177" s="104">
        <f t="shared" si="32"/>
        <v>95506.279999999984</v>
      </c>
      <c r="F177" s="93">
        <f t="shared" si="1"/>
        <v>114.87983337144365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71313.14</v>
      </c>
      <c r="E178" s="247">
        <v>88063.34</v>
      </c>
      <c r="F178" s="93">
        <f t="shared" si="1"/>
        <v>123.48823793202767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8652.56</v>
      </c>
      <c r="E179" s="247">
        <v>5513.2</v>
      </c>
      <c r="F179" s="93">
        <f t="shared" si="1"/>
        <v>63.717558734062521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36.590000000000003</v>
      </c>
      <c r="E180" s="104">
        <f t="shared" si="33"/>
        <v>38.79</v>
      </c>
      <c r="F180" s="93">
        <f t="shared" si="1"/>
        <v>106.0125717409128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36.590000000000003</v>
      </c>
      <c r="E183" s="247">
        <v>38.79</v>
      </c>
      <c r="F183" s="93">
        <f t="shared" si="1"/>
        <v>106.0125717409128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3133.52</v>
      </c>
      <c r="E188" s="247">
        <v>1890.95</v>
      </c>
      <c r="F188" s="93">
        <f t="shared" si="1"/>
        <v>60.345873011820572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771597.19000000006</v>
      </c>
      <c r="E237" s="104">
        <f t="shared" si="41"/>
        <v>809115.05</v>
      </c>
      <c r="F237" s="93">
        <f t="shared" si="1"/>
        <v>104.86236348268712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752300.31</v>
      </c>
      <c r="E238" s="104">
        <f t="shared" si="42"/>
        <v>785252.1</v>
      </c>
      <c r="F238" s="93">
        <f t="shared" si="1"/>
        <v>104.38013776705742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752300.31</v>
      </c>
      <c r="E239" s="104">
        <f t="shared" si="43"/>
        <v>785252.1</v>
      </c>
      <c r="F239" s="93">
        <f t="shared" si="1"/>
        <v>104.38013776705742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752300.31</v>
      </c>
      <c r="E240" s="247">
        <v>785252.1</v>
      </c>
      <c r="F240" s="93">
        <f t="shared" si="1"/>
        <v>104.38013776705742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19039.5</v>
      </c>
      <c r="E245" s="104">
        <f t="shared" si="45"/>
        <v>23478.68</v>
      </c>
      <c r="F245" s="93">
        <f t="shared" si="1"/>
        <v>123.31563328868931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33759.9</v>
      </c>
      <c r="E246" s="104">
        <f t="shared" si="46"/>
        <v>41447.97</v>
      </c>
      <c r="F246" s="93">
        <f t="shared" si="1"/>
        <v>122.77278664924955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33759.9</v>
      </c>
      <c r="E247" s="247">
        <v>41447.97</v>
      </c>
      <c r="F247" s="93">
        <f t="shared" si="1"/>
        <v>122.77278664924955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14720.4</v>
      </c>
      <c r="E250" s="104">
        <f t="shared" si="47"/>
        <v>17969.29</v>
      </c>
      <c r="F250" s="93">
        <f t="shared" si="1"/>
        <v>122.07066384065652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14720.4</v>
      </c>
      <c r="E252" s="247">
        <v>17969.29</v>
      </c>
      <c r="F252" s="93">
        <f t="shared" si="1"/>
        <v>122.07066384065652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257.38</v>
      </c>
      <c r="E255" s="247">
        <v>384.27</v>
      </c>
      <c r="F255" s="93">
        <f t="shared" si="1"/>
        <v>149.3006449607584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20204.939999999999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20204.939999999999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49.35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257.38</v>
      </c>
      <c r="E265" s="247">
        <v>334.92</v>
      </c>
      <c r="F265" s="93">
        <f t="shared" si="50"/>
        <v>130.1266609682182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3133.52</v>
      </c>
      <c r="E268" s="247">
        <v>1890.95</v>
      </c>
      <c r="F268" s="93">
        <f t="shared" si="50"/>
        <v>60.345873011820572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83135.81</v>
      </c>
      <c r="E288" s="247">
        <v>95506.28</v>
      </c>
      <c r="F288" s="93">
        <f t="shared" si="50"/>
        <v>114.87983337144368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3133.52</v>
      </c>
      <c r="E302" s="247">
        <v>1890.95</v>
      </c>
      <c r="F302" s="93">
        <f t="shared" si="50"/>
        <v>60.345873011820572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1026177.96</v>
      </c>
      <c r="E114" s="81">
        <f t="shared" si="22"/>
        <v>1231250.3899999999</v>
      </c>
      <c r="F114" s="63">
        <f t="shared" si="1"/>
        <v>119.98410002880982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1026177.96</v>
      </c>
      <c r="E118" s="81">
        <f t="shared" si="24"/>
        <v>1231250.3899999999</v>
      </c>
      <c r="F118" s="63">
        <f t="shared" si="1"/>
        <v>119.98410002880982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1026177.96</v>
      </c>
      <c r="E120" s="249">
        <v>1231250.3899999999</v>
      </c>
      <c r="F120" s="63">
        <f t="shared" si="1"/>
        <v>119.98410002880982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1026177.96</v>
      </c>
      <c r="E141" s="106">
        <f t="shared" si="28"/>
        <v>1231250.3899999999</v>
      </c>
      <c r="F141" s="82">
        <f t="shared" si="1"/>
        <v>119.98410002880982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24603.39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24603.39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24603.39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24603.39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309">
        <v>0</v>
      </c>
      <c r="E48" s="251">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83135.81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1234262.23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v>6850.14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1192519.72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1044372.61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147126.9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388.76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631.45000000000005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34892.370000000003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1221891.76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8092.71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1178906.68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1027622.41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150266.26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386.56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631.45000000000005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34892.370000000003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95506.280000000028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95506.28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1890.95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93615.33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3" t="s">
        <v>3321</v>
      </c>
      <c r="B3" s="384" t="s">
        <v>3322</v>
      </c>
      <c r="C3" s="375"/>
      <c r="D3" s="4"/>
      <c r="E3" s="4"/>
      <c r="F3" s="4"/>
      <c r="G3" s="4"/>
      <c r="H3" s="4"/>
      <c r="I3" s="4"/>
      <c r="J3" s="4"/>
      <c r="K3" s="4"/>
      <c r="L3" s="4"/>
      <c r="M3" s="4"/>
      <c r="N3" s="4"/>
      <c r="O3" s="4"/>
      <c r="P3" s="4"/>
      <c r="Q3" s="4"/>
    </row>
    <row r="4" spans="1:17" ht="37.5" hidden="1" customHeight="1" x14ac:dyDescent="0.2">
      <c r="A4" s="304" t="s">
        <v>3323</v>
      </c>
      <c r="B4" s="374" t="s">
        <v>3324</v>
      </c>
      <c r="C4" s="375"/>
      <c r="D4" s="4"/>
      <c r="E4" s="4"/>
      <c r="F4" s="4"/>
      <c r="G4" s="4"/>
      <c r="H4" s="4"/>
      <c r="I4" s="4"/>
      <c r="J4" s="4"/>
      <c r="K4" s="4"/>
      <c r="L4" s="4"/>
      <c r="M4" s="4"/>
      <c r="N4" s="4"/>
      <c r="O4" s="4"/>
      <c r="P4" s="4"/>
      <c r="Q4" s="4"/>
    </row>
    <row r="5" spans="1:17" ht="48" hidden="1" customHeight="1" x14ac:dyDescent="0.2">
      <c r="A5" s="304" t="s">
        <v>3323</v>
      </c>
      <c r="B5" s="374" t="s">
        <v>3325</v>
      </c>
      <c r="C5" s="375"/>
      <c r="D5" s="4"/>
      <c r="E5" s="4"/>
      <c r="F5" s="4"/>
      <c r="G5" s="4"/>
      <c r="H5" s="4"/>
      <c r="I5" s="4"/>
      <c r="J5" s="4"/>
      <c r="K5" s="4"/>
      <c r="L5" s="4"/>
      <c r="M5" s="4"/>
      <c r="N5" s="4"/>
      <c r="O5" s="4"/>
      <c r="P5" s="4"/>
      <c r="Q5" s="4"/>
    </row>
    <row r="6" spans="1:17" ht="59.25" hidden="1" customHeight="1" x14ac:dyDescent="0.2">
      <c r="A6" s="304" t="s">
        <v>3323</v>
      </c>
      <c r="B6" s="374" t="s">
        <v>3326</v>
      </c>
      <c r="C6" s="375"/>
      <c r="D6" s="4"/>
      <c r="E6" s="4"/>
      <c r="F6" s="4"/>
      <c r="G6" s="4"/>
      <c r="H6" s="4"/>
      <c r="I6" s="4"/>
      <c r="J6" s="4"/>
      <c r="K6" s="4"/>
      <c r="L6" s="4"/>
      <c r="M6" s="4"/>
      <c r="N6" s="4"/>
      <c r="O6" s="4"/>
      <c r="P6" s="4"/>
      <c r="Q6" s="4"/>
    </row>
    <row r="7" spans="1:17" ht="48" hidden="1" customHeight="1" x14ac:dyDescent="0.2">
      <c r="A7" s="304" t="s">
        <v>3327</v>
      </c>
      <c r="B7" s="374" t="s">
        <v>3328</v>
      </c>
      <c r="C7" s="375"/>
      <c r="D7" s="4"/>
      <c r="E7" s="4"/>
      <c r="F7" s="4"/>
      <c r="G7" s="4"/>
      <c r="H7" s="4"/>
      <c r="I7" s="4"/>
      <c r="J7" s="4"/>
      <c r="K7" s="4"/>
      <c r="L7" s="4"/>
      <c r="M7" s="4"/>
      <c r="N7" s="4"/>
      <c r="O7" s="4"/>
      <c r="P7" s="4"/>
      <c r="Q7" s="4"/>
    </row>
    <row r="8" spans="1:17" ht="41.25" hidden="1" customHeight="1" x14ac:dyDescent="0.2">
      <c r="A8" s="304" t="s">
        <v>3329</v>
      </c>
      <c r="B8" s="374" t="s">
        <v>3330</v>
      </c>
      <c r="C8" s="375"/>
      <c r="D8" s="4"/>
      <c r="E8" s="4"/>
      <c r="F8" s="4"/>
      <c r="G8" s="4"/>
      <c r="H8" s="4"/>
      <c r="I8" s="4"/>
      <c r="J8" s="4"/>
      <c r="K8" s="4"/>
      <c r="L8" s="4"/>
      <c r="M8" s="4"/>
      <c r="N8" s="4"/>
      <c r="O8" s="4"/>
      <c r="P8" s="4"/>
      <c r="Q8" s="4"/>
    </row>
    <row r="9" spans="1:17" ht="59.25" hidden="1" customHeight="1" x14ac:dyDescent="0.2">
      <c r="A9" s="304" t="s">
        <v>3331</v>
      </c>
      <c r="B9" s="374" t="s">
        <v>3332</v>
      </c>
      <c r="C9" s="375"/>
      <c r="D9" s="4"/>
      <c r="E9" s="4"/>
      <c r="F9" s="4"/>
      <c r="G9" s="4"/>
      <c r="H9" s="4"/>
      <c r="I9" s="4"/>
      <c r="J9" s="4"/>
      <c r="K9" s="4"/>
      <c r="L9" s="4"/>
      <c r="M9" s="4"/>
      <c r="N9" s="4"/>
      <c r="O9" s="4"/>
      <c r="P9" s="4"/>
      <c r="Q9" s="4"/>
    </row>
    <row r="10" spans="1:17" ht="61.5" hidden="1" customHeight="1" x14ac:dyDescent="0.2">
      <c r="A10" s="304" t="s">
        <v>3331</v>
      </c>
      <c r="B10" s="374" t="s">
        <v>3333</v>
      </c>
      <c r="C10" s="375"/>
      <c r="D10" s="4"/>
      <c r="E10" s="4"/>
      <c r="F10" s="4"/>
      <c r="G10" s="4"/>
      <c r="H10" s="4"/>
      <c r="I10" s="4"/>
      <c r="J10" s="4"/>
      <c r="K10" s="4"/>
      <c r="L10" s="4"/>
      <c r="M10" s="4"/>
      <c r="N10" s="4"/>
      <c r="O10" s="4"/>
      <c r="P10" s="4"/>
      <c r="Q10" s="4"/>
    </row>
    <row r="11" spans="1:17" ht="43.5" hidden="1" customHeight="1" x14ac:dyDescent="0.2">
      <c r="A11" s="304" t="s">
        <v>3331</v>
      </c>
      <c r="B11" s="374" t="s">
        <v>3334</v>
      </c>
      <c r="C11" s="375"/>
      <c r="D11" s="4"/>
      <c r="E11" s="4"/>
      <c r="F11" s="4"/>
      <c r="G11" s="4"/>
      <c r="H11" s="4"/>
      <c r="I11" s="4"/>
      <c r="J11" s="4"/>
      <c r="K11" s="4"/>
      <c r="L11" s="4"/>
      <c r="M11" s="4"/>
      <c r="N11" s="4"/>
      <c r="O11" s="4"/>
      <c r="P11" s="4"/>
      <c r="Q11" s="4"/>
    </row>
    <row r="12" spans="1:17" ht="27.75" hidden="1" customHeight="1" x14ac:dyDescent="0.2">
      <c r="A12" s="304" t="s">
        <v>3335</v>
      </c>
      <c r="B12" s="374" t="s">
        <v>3336</v>
      </c>
      <c r="C12" s="375"/>
      <c r="D12" s="4"/>
      <c r="E12" s="4"/>
      <c r="F12" s="4"/>
      <c r="G12" s="4"/>
      <c r="H12" s="4"/>
      <c r="I12" s="4"/>
      <c r="J12" s="4"/>
      <c r="K12" s="4"/>
      <c r="L12" s="4"/>
      <c r="M12" s="4"/>
      <c r="N12" s="4"/>
      <c r="O12" s="4"/>
      <c r="P12" s="4"/>
      <c r="Q12" s="4"/>
    </row>
    <row r="13" spans="1:17" ht="27.75" hidden="1" customHeight="1" x14ac:dyDescent="0.2">
      <c r="A13" s="304" t="s">
        <v>3337</v>
      </c>
      <c r="B13" s="374" t="s">
        <v>3338</v>
      </c>
      <c r="C13" s="375"/>
      <c r="D13" s="4"/>
      <c r="E13" s="4"/>
      <c r="F13" s="4"/>
      <c r="G13" s="4"/>
      <c r="H13" s="4"/>
      <c r="I13" s="4"/>
      <c r="J13" s="4"/>
      <c r="K13" s="4"/>
      <c r="L13" s="4"/>
      <c r="M13" s="4"/>
      <c r="N13" s="4"/>
      <c r="O13" s="4"/>
      <c r="P13" s="4"/>
      <c r="Q13" s="4"/>
    </row>
    <row r="14" spans="1:17" ht="45.75" hidden="1" customHeight="1" x14ac:dyDescent="0.2">
      <c r="A14" s="304" t="s">
        <v>3339</v>
      </c>
      <c r="B14" s="374" t="s">
        <v>3340</v>
      </c>
      <c r="C14" s="375"/>
      <c r="D14" s="4"/>
      <c r="E14" s="4"/>
      <c r="F14" s="4"/>
      <c r="G14" s="4"/>
      <c r="H14" s="4"/>
      <c r="I14" s="4"/>
      <c r="J14" s="4"/>
      <c r="K14" s="4"/>
      <c r="L14" s="4"/>
      <c r="M14" s="4"/>
      <c r="N14" s="4"/>
      <c r="O14" s="4"/>
      <c r="P14" s="4"/>
      <c r="Q14" s="4"/>
    </row>
    <row r="15" spans="1:17" ht="45.75" hidden="1" customHeight="1" x14ac:dyDescent="0.2">
      <c r="A15" s="304" t="s">
        <v>3341</v>
      </c>
      <c r="B15" s="374" t="s">
        <v>3342</v>
      </c>
      <c r="C15" s="375"/>
      <c r="D15" s="4"/>
      <c r="E15" s="4"/>
      <c r="F15" s="4"/>
      <c r="G15" s="4"/>
      <c r="H15" s="4"/>
      <c r="I15" s="4"/>
      <c r="J15" s="4"/>
      <c r="K15" s="4"/>
      <c r="L15" s="4"/>
      <c r="M15" s="4"/>
      <c r="N15" s="4"/>
      <c r="O15" s="4"/>
      <c r="P15" s="4"/>
      <c r="Q15" s="4"/>
    </row>
    <row r="16" spans="1:17" ht="51" hidden="1" customHeight="1" x14ac:dyDescent="0.2">
      <c r="A16" s="304" t="s">
        <v>3343</v>
      </c>
      <c r="B16" s="374" t="s">
        <v>3344</v>
      </c>
      <c r="C16" s="375"/>
      <c r="D16" s="4"/>
      <c r="E16" s="4"/>
      <c r="F16" s="4"/>
      <c r="G16" s="4"/>
      <c r="H16" s="4"/>
      <c r="I16" s="4"/>
      <c r="J16" s="4"/>
      <c r="K16" s="4"/>
      <c r="L16" s="4"/>
      <c r="M16" s="4"/>
      <c r="N16" s="4"/>
      <c r="O16" s="4"/>
      <c r="P16" s="4"/>
      <c r="Q16" s="4"/>
    </row>
    <row r="17" spans="1:17" ht="27.75" hidden="1" customHeight="1" x14ac:dyDescent="0.2">
      <c r="A17" s="304" t="s">
        <v>3345</v>
      </c>
      <c r="B17" s="374" t="s">
        <v>3346</v>
      </c>
      <c r="C17" s="375"/>
      <c r="D17" s="4"/>
      <c r="E17" s="4"/>
      <c r="F17" s="4"/>
      <c r="G17" s="4"/>
      <c r="H17" s="4"/>
      <c r="I17" s="4"/>
      <c r="J17" s="4"/>
      <c r="K17" s="4"/>
      <c r="L17" s="4"/>
      <c r="M17" s="4"/>
      <c r="N17" s="4"/>
      <c r="O17" s="4"/>
      <c r="P17" s="4"/>
      <c r="Q17" s="4"/>
    </row>
    <row r="18" spans="1:17" ht="27.75" hidden="1" customHeight="1" x14ac:dyDescent="0.2">
      <c r="A18" s="304" t="s">
        <v>3347</v>
      </c>
      <c r="B18" s="374" t="s">
        <v>3348</v>
      </c>
      <c r="C18" s="375"/>
      <c r="D18" s="4"/>
      <c r="E18" s="4"/>
      <c r="F18" s="4"/>
      <c r="G18" s="4"/>
      <c r="H18" s="4"/>
      <c r="I18" s="4"/>
      <c r="J18" s="4"/>
      <c r="K18" s="4"/>
      <c r="L18" s="4"/>
      <c r="M18" s="4"/>
      <c r="N18" s="4"/>
      <c r="O18" s="4"/>
      <c r="P18" s="4"/>
      <c r="Q18" s="4"/>
    </row>
    <row r="19" spans="1:17" ht="45" hidden="1" customHeight="1" x14ac:dyDescent="0.2">
      <c r="A19" s="304" t="s">
        <v>3347</v>
      </c>
      <c r="B19" s="374" t="s">
        <v>3349</v>
      </c>
      <c r="C19" s="375"/>
      <c r="D19" s="4"/>
      <c r="E19" s="4"/>
      <c r="F19" s="4"/>
      <c r="G19" s="4"/>
      <c r="H19" s="4"/>
      <c r="I19" s="4"/>
      <c r="J19" s="4"/>
      <c r="K19" s="4"/>
      <c r="L19" s="4"/>
      <c r="M19" s="4"/>
      <c r="N19" s="4"/>
      <c r="O19" s="4"/>
      <c r="P19" s="4"/>
      <c r="Q19" s="4"/>
    </row>
    <row r="20" spans="1:17" ht="45" hidden="1" customHeight="1" x14ac:dyDescent="0.2">
      <c r="A20" s="304" t="s">
        <v>3350</v>
      </c>
      <c r="B20" s="374" t="s">
        <v>3351</v>
      </c>
      <c r="C20" s="375"/>
      <c r="D20" s="4"/>
      <c r="E20" s="4"/>
      <c r="F20" s="4"/>
      <c r="G20" s="4"/>
      <c r="H20" s="4"/>
      <c r="I20" s="4"/>
      <c r="J20" s="4"/>
      <c r="K20" s="4"/>
      <c r="L20" s="4"/>
      <c r="M20" s="4"/>
      <c r="N20" s="4"/>
      <c r="O20" s="4"/>
      <c r="P20" s="4"/>
      <c r="Q20" s="4"/>
    </row>
    <row r="21" spans="1:17" ht="30" hidden="1" customHeight="1" x14ac:dyDescent="0.2">
      <c r="A21" s="304" t="s">
        <v>3352</v>
      </c>
      <c r="B21" s="374" t="s">
        <v>3353</v>
      </c>
      <c r="C21" s="375"/>
      <c r="D21" s="4"/>
      <c r="E21" s="4"/>
      <c r="F21" s="4"/>
      <c r="G21" s="4"/>
      <c r="H21" s="4"/>
      <c r="I21" s="4"/>
      <c r="J21" s="4"/>
      <c r="K21" s="4"/>
      <c r="L21" s="4"/>
      <c r="M21" s="4"/>
      <c r="N21" s="4"/>
      <c r="O21" s="4"/>
      <c r="P21" s="4"/>
      <c r="Q21" s="4"/>
    </row>
    <row r="22" spans="1:17" ht="30" hidden="1" customHeight="1" x14ac:dyDescent="0.2">
      <c r="A22" s="304" t="s">
        <v>3354</v>
      </c>
      <c r="B22" s="374" t="s">
        <v>3355</v>
      </c>
      <c r="C22" s="375"/>
      <c r="D22" s="4"/>
      <c r="E22" s="4"/>
      <c r="F22" s="4"/>
      <c r="G22" s="4"/>
      <c r="H22" s="4"/>
      <c r="I22" s="4"/>
      <c r="J22" s="4"/>
      <c r="K22" s="4"/>
      <c r="L22" s="4"/>
      <c r="M22" s="4"/>
      <c r="N22" s="4"/>
      <c r="O22" s="4"/>
      <c r="P22" s="4"/>
      <c r="Q22" s="4"/>
    </row>
    <row r="23" spans="1:17" ht="30" hidden="1" customHeight="1" x14ac:dyDescent="0.2">
      <c r="A23" s="304" t="s">
        <v>3356</v>
      </c>
      <c r="B23" s="374" t="s">
        <v>3357</v>
      </c>
      <c r="C23" s="375"/>
      <c r="D23" s="4"/>
      <c r="E23" s="4"/>
      <c r="F23" s="4"/>
      <c r="G23" s="4"/>
      <c r="H23" s="4"/>
      <c r="I23" s="4"/>
      <c r="J23" s="4"/>
      <c r="K23" s="4"/>
      <c r="L23" s="4"/>
      <c r="M23" s="4"/>
      <c r="N23" s="4"/>
      <c r="O23" s="4"/>
      <c r="P23" s="4"/>
      <c r="Q23" s="4"/>
    </row>
    <row r="24" spans="1:17" ht="30" hidden="1" customHeight="1" x14ac:dyDescent="0.2">
      <c r="A24" s="304" t="s">
        <v>3358</v>
      </c>
      <c r="B24" s="374" t="s">
        <v>3359</v>
      </c>
      <c r="C24" s="375"/>
      <c r="D24" s="4"/>
      <c r="E24" s="4"/>
      <c r="F24" s="4"/>
      <c r="G24" s="4"/>
      <c r="H24" s="4"/>
      <c r="I24" s="4"/>
      <c r="J24" s="4"/>
      <c r="K24" s="4"/>
      <c r="L24" s="4"/>
      <c r="M24" s="4"/>
      <c r="N24" s="4"/>
      <c r="O24" s="4"/>
      <c r="P24" s="4"/>
      <c r="Q24" s="4"/>
    </row>
    <row r="25" spans="1:17" ht="30" hidden="1" customHeight="1" x14ac:dyDescent="0.2">
      <c r="A25" s="304" t="s">
        <v>3360</v>
      </c>
      <c r="B25" s="374" t="s">
        <v>3361</v>
      </c>
      <c r="C25" s="375"/>
      <c r="D25" s="4"/>
      <c r="E25" s="4"/>
      <c r="F25" s="4"/>
      <c r="G25" s="4"/>
      <c r="H25" s="4"/>
      <c r="I25" s="4"/>
      <c r="J25" s="4"/>
      <c r="K25" s="4"/>
      <c r="L25" s="4"/>
      <c r="M25" s="4"/>
      <c r="N25" s="4"/>
      <c r="O25" s="4"/>
      <c r="P25" s="4"/>
      <c r="Q25" s="4"/>
    </row>
    <row r="26" spans="1:17" ht="30" hidden="1" customHeight="1" x14ac:dyDescent="0.2">
      <c r="A26" s="304" t="s">
        <v>3362</v>
      </c>
      <c r="B26" s="374" t="s">
        <v>3363</v>
      </c>
      <c r="C26" s="375"/>
      <c r="D26" s="4"/>
      <c r="E26" s="4"/>
      <c r="F26" s="4"/>
      <c r="G26" s="4"/>
      <c r="H26" s="4"/>
      <c r="I26" s="4"/>
      <c r="J26" s="4"/>
      <c r="K26" s="4"/>
      <c r="L26" s="4"/>
      <c r="M26" s="4"/>
      <c r="N26" s="4"/>
      <c r="O26" s="4"/>
      <c r="P26" s="4"/>
      <c r="Q26" s="4"/>
    </row>
    <row r="27" spans="1:17" ht="70.5" hidden="1" customHeight="1" x14ac:dyDescent="0.2">
      <c r="A27" s="304" t="s">
        <v>3364</v>
      </c>
      <c r="B27" s="374" t="s">
        <v>3365</v>
      </c>
      <c r="C27" s="375"/>
      <c r="D27" s="4"/>
      <c r="E27" s="4"/>
      <c r="F27" s="4"/>
      <c r="G27" s="4"/>
      <c r="H27" s="4"/>
      <c r="I27" s="4"/>
      <c r="J27" s="4"/>
      <c r="K27" s="4"/>
      <c r="L27" s="4"/>
      <c r="M27" s="4"/>
      <c r="N27" s="4"/>
      <c r="O27" s="4"/>
      <c r="P27" s="4"/>
      <c r="Q27" s="4"/>
    </row>
    <row r="28" spans="1:17" ht="48" hidden="1" customHeight="1" x14ac:dyDescent="0.2">
      <c r="A28" s="304" t="s">
        <v>3366</v>
      </c>
      <c r="B28" s="374" t="s">
        <v>3367</v>
      </c>
      <c r="C28" s="375"/>
      <c r="D28" s="4"/>
      <c r="E28" s="4"/>
      <c r="F28" s="4"/>
      <c r="G28" s="4"/>
      <c r="H28" s="4"/>
      <c r="I28" s="4"/>
      <c r="J28" s="4"/>
      <c r="K28" s="4"/>
      <c r="L28" s="4"/>
      <c r="M28" s="4"/>
      <c r="N28" s="4"/>
      <c r="O28" s="4"/>
      <c r="P28" s="4"/>
      <c r="Q28" s="4"/>
    </row>
    <row r="29" spans="1:17" ht="100.5" hidden="1" customHeight="1" x14ac:dyDescent="0.2">
      <c r="A29" s="304" t="s">
        <v>3368</v>
      </c>
      <c r="B29" s="374" t="s">
        <v>3369</v>
      </c>
      <c r="C29" s="375"/>
      <c r="D29" s="4"/>
      <c r="E29" s="4"/>
      <c r="F29" s="4"/>
      <c r="G29" s="4"/>
      <c r="H29" s="4"/>
      <c r="I29" s="4"/>
      <c r="J29" s="4"/>
      <c r="K29" s="4"/>
      <c r="L29" s="4"/>
      <c r="M29" s="4"/>
      <c r="N29" s="4"/>
      <c r="O29" s="4"/>
      <c r="P29" s="4"/>
      <c r="Q29" s="4"/>
    </row>
    <row r="30" spans="1:17" ht="45" hidden="1" customHeight="1" x14ac:dyDescent="0.2">
      <c r="A30" s="304" t="s">
        <v>3370</v>
      </c>
      <c r="B30" s="374" t="s">
        <v>3371</v>
      </c>
      <c r="C30" s="375"/>
      <c r="D30" s="4"/>
      <c r="E30" s="4"/>
      <c r="F30" s="4"/>
      <c r="G30" s="4"/>
      <c r="H30" s="4"/>
      <c r="I30" s="4"/>
      <c r="J30" s="4"/>
      <c r="K30" s="4"/>
      <c r="L30" s="4"/>
      <c r="M30" s="4"/>
      <c r="N30" s="4"/>
      <c r="O30" s="4"/>
      <c r="P30" s="4"/>
      <c r="Q30" s="4"/>
    </row>
    <row r="31" spans="1:17" ht="45" hidden="1" customHeight="1" x14ac:dyDescent="0.2">
      <c r="A31" s="304" t="s">
        <v>3372</v>
      </c>
      <c r="B31" s="374" t="s">
        <v>3373</v>
      </c>
      <c r="C31" s="375"/>
      <c r="D31" s="4"/>
      <c r="E31" s="4"/>
      <c r="F31" s="4"/>
      <c r="G31" s="4"/>
      <c r="H31" s="4"/>
      <c r="I31" s="4"/>
      <c r="J31" s="4"/>
      <c r="K31" s="4"/>
      <c r="L31" s="4"/>
      <c r="M31" s="4"/>
      <c r="N31" s="4"/>
      <c r="O31" s="4"/>
      <c r="P31" s="4"/>
      <c r="Q31" s="4"/>
    </row>
    <row r="32" spans="1:17" ht="45" hidden="1" customHeight="1" x14ac:dyDescent="0.2">
      <c r="A32" s="304" t="s">
        <v>3374</v>
      </c>
      <c r="B32" s="374" t="s">
        <v>3375</v>
      </c>
      <c r="C32" s="375"/>
      <c r="D32" s="4"/>
      <c r="E32" s="4"/>
      <c r="F32" s="4"/>
      <c r="G32" s="4"/>
      <c r="H32" s="4"/>
      <c r="I32" s="4"/>
      <c r="J32" s="4"/>
      <c r="K32" s="4"/>
      <c r="L32" s="4"/>
      <c r="M32" s="4"/>
      <c r="N32" s="4"/>
      <c r="O32" s="4"/>
      <c r="P32" s="4"/>
      <c r="Q32" s="4"/>
    </row>
    <row r="33" spans="1:17" ht="72" hidden="1" customHeight="1" x14ac:dyDescent="0.2">
      <c r="A33" s="304" t="s">
        <v>3376</v>
      </c>
      <c r="B33" s="374" t="s">
        <v>3377</v>
      </c>
      <c r="C33" s="375"/>
      <c r="D33" s="4"/>
      <c r="E33" s="4"/>
      <c r="F33" s="4"/>
      <c r="G33" s="4"/>
      <c r="H33" s="4"/>
      <c r="I33" s="4"/>
      <c r="J33" s="4"/>
      <c r="K33" s="4"/>
      <c r="L33" s="4"/>
      <c r="M33" s="4"/>
      <c r="N33" s="4"/>
      <c r="O33" s="4"/>
      <c r="P33" s="4"/>
      <c r="Q33" s="4"/>
    </row>
    <row r="34" spans="1:17" ht="79.5" hidden="1" customHeight="1" x14ac:dyDescent="0.2">
      <c r="A34" s="304" t="s">
        <v>3378</v>
      </c>
      <c r="B34" s="374" t="s">
        <v>3379</v>
      </c>
      <c r="C34" s="375"/>
      <c r="D34" s="4"/>
      <c r="E34" s="4"/>
      <c r="F34" s="4"/>
      <c r="G34" s="4"/>
      <c r="H34" s="4"/>
      <c r="I34" s="4"/>
      <c r="J34" s="4"/>
      <c r="K34" s="4"/>
      <c r="L34" s="4"/>
      <c r="M34" s="4"/>
      <c r="N34" s="4"/>
      <c r="O34" s="4"/>
      <c r="P34" s="4"/>
      <c r="Q34" s="4"/>
    </row>
    <row r="35" spans="1:17" ht="70.5" hidden="1" customHeight="1" x14ac:dyDescent="0.2">
      <c r="A35" s="304" t="s">
        <v>3380</v>
      </c>
      <c r="B35" s="374" t="s">
        <v>3381</v>
      </c>
      <c r="C35" s="375"/>
      <c r="D35" s="4"/>
      <c r="E35" s="4"/>
      <c r="F35" s="4"/>
      <c r="G35" s="4"/>
      <c r="H35" s="4"/>
      <c r="I35" s="4"/>
      <c r="J35" s="4"/>
      <c r="K35" s="4"/>
      <c r="L35" s="4"/>
      <c r="M35" s="4"/>
      <c r="N35" s="4"/>
      <c r="O35" s="4"/>
      <c r="P35" s="4"/>
      <c r="Q35" s="4"/>
    </row>
    <row r="36" spans="1:17" ht="45.75" hidden="1" customHeight="1" x14ac:dyDescent="0.2">
      <c r="A36" s="304" t="s">
        <v>3382</v>
      </c>
      <c r="B36" s="374" t="s">
        <v>3383</v>
      </c>
      <c r="C36" s="375"/>
      <c r="D36" s="4"/>
      <c r="E36" s="4"/>
      <c r="F36" s="4"/>
      <c r="G36" s="4"/>
      <c r="H36" s="4"/>
      <c r="I36" s="4"/>
      <c r="J36" s="4"/>
      <c r="K36" s="4"/>
      <c r="L36" s="4"/>
      <c r="M36" s="4"/>
      <c r="N36" s="4"/>
      <c r="O36" s="4"/>
      <c r="P36" s="4"/>
      <c r="Q36" s="4"/>
    </row>
    <row r="37" spans="1:17" ht="54.75" hidden="1" customHeight="1" x14ac:dyDescent="0.2">
      <c r="A37" s="304" t="s">
        <v>3384</v>
      </c>
      <c r="B37" s="374" t="s">
        <v>3385</v>
      </c>
      <c r="C37" s="375"/>
      <c r="D37" s="4"/>
      <c r="E37" s="4"/>
      <c r="F37" s="4"/>
      <c r="G37" s="4"/>
      <c r="H37" s="4"/>
      <c r="I37" s="4"/>
      <c r="J37" s="4"/>
      <c r="K37" s="4"/>
      <c r="L37" s="4"/>
      <c r="M37" s="4"/>
      <c r="N37" s="4"/>
      <c r="O37" s="4"/>
      <c r="P37" s="4"/>
      <c r="Q37" s="4"/>
    </row>
    <row r="38" spans="1:17" ht="37.5" hidden="1" customHeight="1" x14ac:dyDescent="0.2">
      <c r="A38" s="304" t="s">
        <v>3386</v>
      </c>
      <c r="B38" s="374" t="s">
        <v>3387</v>
      </c>
      <c r="C38" s="375"/>
      <c r="D38" s="4"/>
      <c r="E38" s="4"/>
      <c r="F38" s="4"/>
      <c r="G38" s="4"/>
      <c r="H38" s="4"/>
      <c r="I38" s="4"/>
      <c r="J38" s="4"/>
      <c r="K38" s="4"/>
      <c r="L38" s="4"/>
      <c r="M38" s="4"/>
      <c r="N38" s="4"/>
      <c r="O38" s="4"/>
      <c r="P38" s="4"/>
      <c r="Q38" s="4"/>
    </row>
    <row r="39" spans="1:17" ht="61.5" hidden="1" customHeight="1" x14ac:dyDescent="0.2">
      <c r="A39" s="304" t="s">
        <v>3388</v>
      </c>
      <c r="B39" s="374" t="s">
        <v>3389</v>
      </c>
      <c r="C39" s="375"/>
      <c r="D39" s="4"/>
      <c r="E39" s="4"/>
      <c r="F39" s="4"/>
      <c r="G39" s="4"/>
      <c r="H39" s="4"/>
      <c r="I39" s="4"/>
      <c r="J39" s="4"/>
      <c r="K39" s="4"/>
      <c r="L39" s="4"/>
      <c r="M39" s="4"/>
      <c r="N39" s="4"/>
      <c r="O39" s="4"/>
      <c r="P39" s="4"/>
      <c r="Q39" s="4"/>
    </row>
    <row r="40" spans="1:17" ht="53.25" hidden="1" customHeight="1" x14ac:dyDescent="0.2">
      <c r="A40" s="304" t="s">
        <v>3390</v>
      </c>
      <c r="B40" s="374" t="s">
        <v>3391</v>
      </c>
      <c r="C40" s="375"/>
      <c r="D40" s="4"/>
      <c r="E40" s="4"/>
      <c r="F40" s="4"/>
      <c r="G40" s="4"/>
      <c r="H40" s="4"/>
      <c r="I40" s="4"/>
      <c r="J40" s="4"/>
      <c r="K40" s="4"/>
      <c r="L40" s="4"/>
      <c r="M40" s="4"/>
      <c r="N40" s="4"/>
      <c r="O40" s="4"/>
      <c r="P40" s="4"/>
      <c r="Q40" s="4"/>
    </row>
    <row r="41" spans="1:17" ht="73.5" hidden="1" customHeight="1" x14ac:dyDescent="0.2">
      <c r="A41" s="304" t="s">
        <v>3392</v>
      </c>
      <c r="B41" s="374" t="s">
        <v>3393</v>
      </c>
      <c r="C41" s="375"/>
      <c r="D41" s="4"/>
      <c r="E41" s="4"/>
      <c r="F41" s="4"/>
      <c r="G41" s="4"/>
      <c r="H41" s="4"/>
      <c r="I41" s="4"/>
      <c r="J41" s="4"/>
      <c r="K41" s="4"/>
      <c r="L41" s="4"/>
      <c r="M41" s="4"/>
      <c r="N41" s="4"/>
      <c r="O41" s="4"/>
      <c r="P41" s="4"/>
      <c r="Q41" s="4"/>
    </row>
    <row r="42" spans="1:17" ht="57.75" hidden="1" customHeight="1" x14ac:dyDescent="0.2">
      <c r="A42" s="304" t="s">
        <v>3394</v>
      </c>
      <c r="B42" s="374" t="s">
        <v>3395</v>
      </c>
      <c r="C42" s="375"/>
      <c r="D42" s="4"/>
      <c r="E42" s="4"/>
      <c r="F42" s="4"/>
      <c r="G42" s="4"/>
      <c r="H42" s="4"/>
      <c r="I42" s="4"/>
      <c r="J42" s="4"/>
      <c r="K42" s="4"/>
      <c r="L42" s="4"/>
      <c r="M42" s="4"/>
      <c r="N42" s="4"/>
      <c r="O42" s="4"/>
      <c r="P42" s="4"/>
      <c r="Q42" s="4"/>
    </row>
    <row r="43" spans="1:17" ht="84" hidden="1" customHeight="1" x14ac:dyDescent="0.2">
      <c r="A43" s="304" t="s">
        <v>3396</v>
      </c>
      <c r="B43" s="374" t="s">
        <v>3397</v>
      </c>
      <c r="C43" s="375"/>
      <c r="D43" s="4"/>
      <c r="E43" s="4"/>
      <c r="F43" s="4"/>
      <c r="G43" s="4"/>
      <c r="H43" s="4"/>
      <c r="I43" s="4"/>
      <c r="J43" s="4"/>
      <c r="K43" s="4"/>
      <c r="L43" s="4"/>
      <c r="M43" s="4"/>
      <c r="N43" s="4"/>
      <c r="O43" s="4"/>
      <c r="P43" s="4"/>
      <c r="Q43" s="4"/>
    </row>
    <row r="44" spans="1:17" ht="48" hidden="1" customHeight="1" x14ac:dyDescent="0.2">
      <c r="A44" s="304" t="s">
        <v>3398</v>
      </c>
      <c r="B44" s="374" t="s">
        <v>3399</v>
      </c>
      <c r="C44" s="375"/>
      <c r="D44" s="4"/>
      <c r="E44" s="4"/>
      <c r="F44" s="4"/>
      <c r="G44" s="4"/>
      <c r="H44" s="4"/>
      <c r="I44" s="4"/>
      <c r="J44" s="4"/>
      <c r="K44" s="4"/>
      <c r="L44" s="4"/>
      <c r="M44" s="4"/>
      <c r="N44" s="4"/>
      <c r="O44" s="4"/>
      <c r="P44" s="4"/>
      <c r="Q44" s="4"/>
    </row>
    <row r="45" spans="1:17" ht="57" hidden="1" customHeight="1" x14ac:dyDescent="0.2">
      <c r="A45" s="304" t="s">
        <v>3400</v>
      </c>
      <c r="B45" s="374" t="s">
        <v>3401</v>
      </c>
      <c r="C45" s="375"/>
      <c r="D45" s="4"/>
      <c r="E45" s="4"/>
      <c r="F45" s="4"/>
      <c r="G45" s="4"/>
      <c r="H45" s="4"/>
      <c r="I45" s="4"/>
      <c r="J45" s="4"/>
      <c r="K45" s="4"/>
      <c r="L45" s="4"/>
      <c r="M45" s="4"/>
      <c r="N45" s="4"/>
      <c r="O45" s="4"/>
      <c r="P45" s="4"/>
      <c r="Q45" s="4"/>
    </row>
    <row r="46" spans="1:17" ht="73.5" hidden="1" customHeight="1" x14ac:dyDescent="0.2">
      <c r="A46" s="304"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6" t="s">
        <v>3406</v>
      </c>
      <c r="B48" s="378" t="s">
        <v>3407</v>
      </c>
      <c r="C48" s="377"/>
      <c r="D48" s="4"/>
      <c r="E48" s="4"/>
      <c r="F48" s="4"/>
      <c r="G48" s="4"/>
      <c r="H48" s="4"/>
      <c r="I48" s="4"/>
      <c r="J48" s="4"/>
      <c r="K48" s="4"/>
      <c r="L48" s="4"/>
      <c r="M48" s="4"/>
      <c r="N48" s="4"/>
      <c r="O48" s="4"/>
      <c r="P48" s="4"/>
      <c r="Q48" s="4"/>
    </row>
    <row r="49" spans="1:17" ht="34.5" customHeight="1" x14ac:dyDescent="0.2">
      <c r="A49" s="266" t="s">
        <v>3408</v>
      </c>
      <c r="B49" s="376" t="s">
        <v>3409</v>
      </c>
      <c r="C49" s="377"/>
      <c r="D49" s="4"/>
      <c r="E49" s="4"/>
      <c r="F49" s="4"/>
      <c r="G49" s="4"/>
      <c r="H49" s="4"/>
      <c r="I49" s="4"/>
      <c r="J49" s="4"/>
      <c r="K49" s="4"/>
      <c r="L49" s="4"/>
      <c r="M49" s="4"/>
      <c r="N49" s="4"/>
      <c r="O49" s="4"/>
      <c r="P49" s="4"/>
      <c r="Q49" s="4"/>
    </row>
    <row r="50" spans="1:17" ht="34.5" customHeight="1" x14ac:dyDescent="0.2">
      <c r="A50" s="266" t="s">
        <v>3410</v>
      </c>
      <c r="B50" s="376" t="s">
        <v>3411</v>
      </c>
      <c r="C50" s="377"/>
      <c r="D50" s="4"/>
      <c r="E50" s="4"/>
      <c r="F50" s="4"/>
      <c r="G50" s="4"/>
      <c r="H50" s="4"/>
      <c r="I50" s="4"/>
      <c r="J50" s="4"/>
      <c r="K50" s="4"/>
      <c r="L50" s="4"/>
      <c r="M50" s="4"/>
      <c r="N50" s="4"/>
      <c r="O50" s="4"/>
      <c r="P50" s="4"/>
      <c r="Q50" s="4"/>
    </row>
    <row r="51" spans="1:17" ht="31.5" customHeight="1" x14ac:dyDescent="0.2">
      <c r="A51" s="305" t="s">
        <v>3412</v>
      </c>
      <c r="B51" s="374" t="s">
        <v>3413</v>
      </c>
      <c r="C51" s="375"/>
      <c r="D51" s="4"/>
      <c r="E51" s="4"/>
      <c r="F51" s="4"/>
      <c r="G51" s="4"/>
      <c r="H51" s="4"/>
      <c r="I51" s="4"/>
      <c r="J51" s="4"/>
      <c r="K51" s="4"/>
      <c r="L51" s="4"/>
      <c r="M51" s="4"/>
      <c r="N51" s="4"/>
      <c r="O51" s="4"/>
      <c r="P51" s="4"/>
      <c r="Q51" s="4"/>
    </row>
    <row r="52" spans="1:17" ht="31.5" customHeight="1" x14ac:dyDescent="0.2">
      <c r="A52" s="305" t="s">
        <v>3414</v>
      </c>
      <c r="B52" s="374" t="s">
        <v>3415</v>
      </c>
      <c r="C52" s="375"/>
      <c r="D52" s="4"/>
      <c r="E52" s="4"/>
      <c r="F52" s="4"/>
      <c r="G52" s="4"/>
      <c r="H52" s="4"/>
      <c r="I52" s="4"/>
      <c r="J52" s="4"/>
      <c r="K52" s="4"/>
      <c r="L52" s="4"/>
      <c r="M52" s="4"/>
      <c r="N52" s="4"/>
      <c r="O52" s="4"/>
      <c r="P52" s="4"/>
      <c r="Q52" s="4"/>
    </row>
    <row r="53" spans="1:17" ht="31.5" customHeight="1" x14ac:dyDescent="0.2">
      <c r="A53" s="305" t="s">
        <v>3416</v>
      </c>
      <c r="B53" s="385" t="s">
        <v>3417</v>
      </c>
      <c r="C53" s="386"/>
      <c r="D53" s="4"/>
      <c r="E53" s="4"/>
      <c r="F53" s="4"/>
      <c r="G53" s="4"/>
      <c r="H53" s="4"/>
      <c r="I53" s="4"/>
      <c r="J53" s="4"/>
      <c r="K53" s="4"/>
      <c r="L53" s="4"/>
      <c r="M53" s="4"/>
      <c r="N53" s="4"/>
      <c r="O53" s="4"/>
      <c r="P53" s="4"/>
      <c r="Q53" s="4"/>
    </row>
    <row r="54" spans="1:17" ht="31.5" customHeight="1" x14ac:dyDescent="0.2">
      <c r="A54" s="305" t="s">
        <v>3418</v>
      </c>
      <c r="B54" s="385" t="s">
        <v>3419</v>
      </c>
      <c r="C54" s="386"/>
      <c r="D54" s="4"/>
      <c r="E54" s="4"/>
      <c r="F54" s="4"/>
      <c r="G54" s="4"/>
      <c r="H54" s="4"/>
      <c r="I54" s="4"/>
      <c r="J54" s="4"/>
      <c r="K54" s="4"/>
      <c r="L54" s="4"/>
      <c r="M54" s="4"/>
      <c r="N54" s="4"/>
      <c r="O54" s="4"/>
      <c r="P54" s="4"/>
      <c r="Q54" s="4"/>
    </row>
    <row r="55" spans="1:17" ht="54.6" customHeight="1" x14ac:dyDescent="0.2">
      <c r="A55" s="305" t="s">
        <v>3420</v>
      </c>
      <c r="B55" s="385" t="s">
        <v>3421</v>
      </c>
      <c r="C55" s="386"/>
      <c r="D55" s="4"/>
      <c r="E55" s="4"/>
      <c r="F55" s="4"/>
      <c r="G55" s="4"/>
      <c r="H55" s="4"/>
      <c r="I55" s="4"/>
      <c r="J55" s="4"/>
      <c r="K55" s="4"/>
      <c r="L55" s="4"/>
      <c r="M55" s="4"/>
      <c r="N55" s="4"/>
      <c r="O55" s="4"/>
      <c r="P55" s="4"/>
      <c r="Q55" s="4"/>
    </row>
    <row r="56" spans="1:17" ht="54.6" customHeight="1" x14ac:dyDescent="0.2">
      <c r="A56" s="305" t="s">
        <v>3422</v>
      </c>
      <c r="B56" s="385" t="s">
        <v>3423</v>
      </c>
      <c r="C56" s="386"/>
      <c r="D56" s="4"/>
      <c r="E56" s="4"/>
      <c r="F56" s="4"/>
      <c r="G56" s="4"/>
      <c r="H56" s="4"/>
      <c r="I56" s="4"/>
      <c r="J56" s="4"/>
      <c r="K56" s="4"/>
      <c r="L56" s="4"/>
      <c r="M56" s="4"/>
      <c r="N56" s="4"/>
      <c r="O56" s="4"/>
      <c r="P56" s="4"/>
      <c r="Q56" s="4"/>
    </row>
    <row r="57" spans="1:17" ht="54" customHeight="1" x14ac:dyDescent="0.2">
      <c r="A57" s="305"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Ćurt</cp:lastModifiedBy>
  <cp:lastPrinted>2024-09-24T08:26:57Z</cp:lastPrinted>
  <dcterms:created xsi:type="dcterms:W3CDTF">2022-04-01T05:14:30Z</dcterms:created>
  <dcterms:modified xsi:type="dcterms:W3CDTF">2025-01-29T07:00:45Z</dcterms:modified>
</cp:coreProperties>
</file>