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PRIHODA'!$A$1:$H$37</definedName>
  </definedNames>
  <calcPr fullCalcOnLoad="1"/>
</workbook>
</file>

<file path=xl/sharedStrings.xml><?xml version="1.0" encoding="utf-8"?>
<sst xmlns="http://schemas.openxmlformats.org/spreadsheetml/2006/main" count="224" uniqueCount="124">
  <si>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</si>
  <si>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</si>
  <si>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</si>
  <si>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</si>
  <si>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</si>
  <si>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</si>
  <si>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</si>
  <si>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</si>
  <si>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</si>
  <si>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</si>
  <si>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</si>
  <si>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</si>
  <si>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</si>
  <si>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</si>
  <si>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</si>
  <si>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</si>
  <si>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</si>
  <si>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</si>
  <si>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</si>
  <si>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</si>
  <si>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</si>
  <si>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</si>
  <si>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</si>
  <si>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</si>
  <si>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</si>
  <si>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</si>
  <si>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</si>
  <si>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</si>
  <si>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</si>
  <si>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</si>
  <si>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</si>
  <si>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</si>
  <si>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</si>
  <si>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</si>
  <si>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</si>
  <si>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</si>
  <si>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</si>
  <si>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</si>
  <si>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</si>
  <si>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</si>
  <si>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</si>
  <si>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</si>
  <si>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</si>
  <si>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</si>
  <si>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</si>
  <si>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</si>
  <si>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</si>
  <si>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</si>
  <si>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</si>
  <si>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SREDNJA ŠKOLA IVANA TRNSKOGA HRV.KOSTAJNICA</t>
  </si>
  <si>
    <t xml:space="preserve">Opći prihodi i primici </t>
  </si>
  <si>
    <t>Redovni program odgoja i obrazovanja</t>
  </si>
  <si>
    <t>Naziv aktivnosti: Srednjoškolsko obrazovanje-redovna djelatnost</t>
  </si>
  <si>
    <t>Plaće za redovan rad</t>
  </si>
  <si>
    <t>Doprinosi za obvezno zdravstv.osigur.</t>
  </si>
  <si>
    <t>Službena putovanja</t>
  </si>
  <si>
    <t>Naknade za prijevoz</t>
  </si>
  <si>
    <t>Stručno usavršavanje zaposlenika</t>
  </si>
  <si>
    <t>Uredski materijal i ostali mater.rashodi</t>
  </si>
  <si>
    <t>Energija</t>
  </si>
  <si>
    <t>Sitni inventar i auto gume</t>
  </si>
  <si>
    <t>Usluge telefona,pošte i prijevoza</t>
  </si>
  <si>
    <t>Usluge tekućeg i investicijskog održav.</t>
  </si>
  <si>
    <t>Usluge promidžbe i informiranja</t>
  </si>
  <si>
    <t>Komunalne usluge</t>
  </si>
  <si>
    <t>Zdravstvene usluge-redovni zdrav.pregl.</t>
  </si>
  <si>
    <t>Računalne usluge</t>
  </si>
  <si>
    <t>Ostale usluge</t>
  </si>
  <si>
    <t>Reprezentacija</t>
  </si>
  <si>
    <t>Članarine</t>
  </si>
  <si>
    <t>Ostali nespomenuti rashodi poslov.</t>
  </si>
  <si>
    <t>Bankarske usluge i usluge plat.prom.</t>
  </si>
  <si>
    <t>Uredska oprema i namještaj</t>
  </si>
  <si>
    <t>Knjige</t>
  </si>
  <si>
    <t>Ukupno:</t>
  </si>
  <si>
    <t>Naziv aktivnosti:Srednjoškolsko obrazovanje-pomoćnici u nastavi</t>
  </si>
  <si>
    <t>Naziv aktivnosti:Projekt erasmus+</t>
  </si>
  <si>
    <t>Ostale usluge za komun.i prijevoz</t>
  </si>
  <si>
    <t xml:space="preserve">Ostale usluge </t>
  </si>
  <si>
    <t>Sveukupno:</t>
  </si>
  <si>
    <t>Ravnateljica</t>
  </si>
  <si>
    <r>
      <t>922 -</t>
    </r>
    <r>
      <rPr>
        <sz val="9"/>
        <rFont val="Arial"/>
        <family val="2"/>
      </rPr>
      <t xml:space="preserve"> višak</t>
    </r>
  </si>
  <si>
    <r>
      <t>636 -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pomoći iz prorač.koji nije nadležan</t>
    </r>
  </si>
  <si>
    <r>
      <t>661 -</t>
    </r>
    <r>
      <rPr>
        <sz val="9"/>
        <rFont val="Arial"/>
        <family val="2"/>
      </rPr>
      <t xml:space="preserve"> prihodi od pruž.usl.</t>
    </r>
  </si>
  <si>
    <t>663 - donacije</t>
  </si>
  <si>
    <r>
      <t xml:space="preserve">671 - </t>
    </r>
    <r>
      <rPr>
        <sz val="8"/>
        <rFont val="Arial"/>
        <family val="2"/>
      </rPr>
      <t>prihodi iz nadležnog proračuna</t>
    </r>
  </si>
  <si>
    <r>
      <t xml:space="preserve">661 - </t>
    </r>
    <r>
      <rPr>
        <sz val="8"/>
        <rFont val="Arial"/>
        <family val="2"/>
      </rPr>
      <t>prihodi od pruž.usluga</t>
    </r>
  </si>
  <si>
    <r>
      <t>63 -</t>
    </r>
    <r>
      <rPr>
        <sz val="9"/>
        <rFont val="Arial"/>
        <family val="2"/>
      </rPr>
      <t>pomoći</t>
    </r>
  </si>
  <si>
    <r>
      <t>663 -</t>
    </r>
    <r>
      <rPr>
        <sz val="9"/>
        <rFont val="Arial"/>
        <family val="2"/>
      </rPr>
      <t xml:space="preserve"> donacije</t>
    </r>
  </si>
  <si>
    <r>
      <t xml:space="preserve">922 - </t>
    </r>
    <r>
      <rPr>
        <sz val="9"/>
        <rFont val="Arial"/>
        <family val="2"/>
      </rPr>
      <t>višak</t>
    </r>
  </si>
  <si>
    <r>
      <t>63 -</t>
    </r>
    <r>
      <rPr>
        <sz val="9"/>
        <rFont val="Arial"/>
        <family val="2"/>
      </rPr>
      <t xml:space="preserve"> pomoći</t>
    </r>
  </si>
  <si>
    <r>
      <t xml:space="preserve">663 - </t>
    </r>
    <r>
      <rPr>
        <sz val="9"/>
        <rFont val="Arial"/>
        <family val="2"/>
      </rPr>
      <t>donacije</t>
    </r>
  </si>
  <si>
    <t>Naziv aktivnosti: Školska natjecanja i smotre</t>
  </si>
  <si>
    <t>Troškovi i naknade mentorima</t>
  </si>
  <si>
    <t>Prehrana i materijal za natjecanja</t>
  </si>
  <si>
    <t>Naziv aktivnosti: Ulaganja u objekte školstva</t>
  </si>
  <si>
    <t>Intelektualne usluge</t>
  </si>
  <si>
    <t>Usluge tekuć.i invest.održavanja u SŠ</t>
  </si>
  <si>
    <t>Naziv aktivnosti:Osnovno materijalno poslovanje škola</t>
  </si>
  <si>
    <t>Usluge prijevoza učenika</t>
  </si>
  <si>
    <t>652-prihodi po posebnim propisima</t>
  </si>
  <si>
    <t>2022.</t>
  </si>
  <si>
    <t>Ukupno prihodi i primici za 2022.</t>
  </si>
  <si>
    <t>2023.</t>
  </si>
  <si>
    <t>Ukupno prihodi i primici za 2023.</t>
  </si>
  <si>
    <t>PROJEKCIJA PLANA ZA 2023.</t>
  </si>
  <si>
    <t>Sportska i glazbena oprema</t>
  </si>
  <si>
    <t>Naziv aktivnosti: Školska kuhinja-shema školskog voća</t>
  </si>
  <si>
    <t>Namirnice kroz školsku shemu</t>
  </si>
  <si>
    <t>PRIJEDLOG PLANA ZA 2022.</t>
  </si>
  <si>
    <t>PROJEKCIJA PLANA ZA 2024.</t>
  </si>
  <si>
    <t>Doprinosi za zapošljavanje</t>
  </si>
  <si>
    <t>Zatezne kamate</t>
  </si>
  <si>
    <t>Naziv aktivnosti: Ulaganja u objekte školstva - POTRES</t>
  </si>
  <si>
    <t>Pristojbe i naknade</t>
  </si>
  <si>
    <t>Troškovi sudskih postupaka</t>
  </si>
  <si>
    <t xml:space="preserve">           Mirela Majstorović,prof.</t>
  </si>
  <si>
    <t>U Hrv.Kostajnici, 10.prosinca 2021.</t>
  </si>
  <si>
    <t xml:space="preserve"> FINANCIJSKI PLAN SREDNJE ŠKOLE IVANA TRNSKOGA HRV.KOSTAJNICA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</si>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</sst>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24" fillId="0" borderId="20" xfId="0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1" fontId="22" fillId="49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2" fillId="0" borderId="26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wrapText="1"/>
      <protection/>
    </xf>
    <xf numFmtId="3" fontId="25" fillId="0" borderId="20" xfId="0" applyNumberFormat="1" applyFont="1" applyFill="1" applyBorder="1" applyAlignment="1" applyProtection="1">
      <alignment wrapText="1"/>
      <protection/>
    </xf>
    <xf numFmtId="3" fontId="34" fillId="0" borderId="2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196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19625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296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2962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20" sqref="H2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29"/>
      <c r="B2" s="129"/>
      <c r="C2" s="129"/>
      <c r="D2" s="129"/>
      <c r="E2" s="129"/>
      <c r="F2" s="129"/>
      <c r="G2" s="129"/>
      <c r="H2" s="129"/>
    </row>
    <row r="3" spans="1:8" ht="48" customHeight="1">
      <c r="A3" s="122" t="s">
        <v>118</v>
      </c>
      <c r="B3" s="122"/>
      <c r="C3" s="122"/>
      <c r="D3" s="122"/>
      <c r="E3" s="122"/>
      <c r="F3" s="122"/>
      <c r="G3" s="122"/>
      <c r="H3" s="122"/>
    </row>
    <row r="4" spans="1:8" s="49" customFormat="1" ht="26.25" customHeight="1">
      <c r="A4" s="122" t="s">
        <v>39</v>
      </c>
      <c r="B4" s="122"/>
      <c r="C4" s="122"/>
      <c r="D4" s="122"/>
      <c r="E4" s="122"/>
      <c r="F4" s="122"/>
      <c r="G4" s="130"/>
      <c r="H4" s="130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119</v>
      </c>
      <c r="G6" s="56" t="s">
        <v>120</v>
      </c>
      <c r="H6" s="57" t="s">
        <v>121</v>
      </c>
      <c r="I6" s="58"/>
    </row>
    <row r="7" spans="1:9" ht="27.75" customHeight="1">
      <c r="A7" s="131" t="s">
        <v>40</v>
      </c>
      <c r="B7" s="117"/>
      <c r="C7" s="117"/>
      <c r="D7" s="117"/>
      <c r="E7" s="132"/>
      <c r="F7" s="70">
        <v>5516188</v>
      </c>
      <c r="G7" s="70">
        <v>5516188</v>
      </c>
      <c r="H7" s="70">
        <v>5516188</v>
      </c>
      <c r="I7" s="68"/>
    </row>
    <row r="8" spans="1:8" ht="22.5" customHeight="1">
      <c r="A8" s="114" t="s">
        <v>0</v>
      </c>
      <c r="B8" s="115"/>
      <c r="C8" s="115"/>
      <c r="D8" s="115"/>
      <c r="E8" s="121"/>
      <c r="F8" s="73">
        <v>5516188</v>
      </c>
      <c r="G8" s="70">
        <v>5516188</v>
      </c>
      <c r="H8" s="70">
        <v>5516188</v>
      </c>
    </row>
    <row r="9" spans="1:8" ht="22.5" customHeight="1">
      <c r="A9" s="133" t="s">
        <v>43</v>
      </c>
      <c r="B9" s="121"/>
      <c r="C9" s="121"/>
      <c r="D9" s="121"/>
      <c r="E9" s="121"/>
      <c r="F9" s="73">
        <v>0</v>
      </c>
      <c r="G9" s="73">
        <v>0</v>
      </c>
      <c r="H9" s="73">
        <v>0</v>
      </c>
    </row>
    <row r="10" spans="1:8" ht="22.5" customHeight="1">
      <c r="A10" s="69" t="s">
        <v>41</v>
      </c>
      <c r="B10" s="72"/>
      <c r="C10" s="72"/>
      <c r="D10" s="72"/>
      <c r="E10" s="72"/>
      <c r="F10" s="70">
        <v>5833688</v>
      </c>
      <c r="G10" s="108">
        <v>5518188</v>
      </c>
      <c r="H10" s="108">
        <v>5518188</v>
      </c>
    </row>
    <row r="11" spans="1:10" ht="22.5" customHeight="1">
      <c r="A11" s="118" t="s">
        <v>1</v>
      </c>
      <c r="B11" s="115"/>
      <c r="C11" s="115"/>
      <c r="D11" s="115"/>
      <c r="E11" s="119"/>
      <c r="F11" s="73">
        <v>5790088</v>
      </c>
      <c r="G11" s="73">
        <v>5474588</v>
      </c>
      <c r="H11" s="73">
        <v>5474588</v>
      </c>
      <c r="I11" s="39"/>
      <c r="J11" s="39"/>
    </row>
    <row r="12" spans="1:10" ht="22.5" customHeight="1">
      <c r="A12" s="120" t="s">
        <v>45</v>
      </c>
      <c r="B12" s="121"/>
      <c r="C12" s="121"/>
      <c r="D12" s="121"/>
      <c r="E12" s="121"/>
      <c r="F12" s="59">
        <v>43600</v>
      </c>
      <c r="G12" s="59">
        <v>43600</v>
      </c>
      <c r="H12" s="59">
        <v>43600</v>
      </c>
      <c r="I12" s="39"/>
      <c r="J12" s="39"/>
    </row>
    <row r="13" spans="1:10" ht="22.5" customHeight="1">
      <c r="A13" s="116" t="s">
        <v>2</v>
      </c>
      <c r="B13" s="117"/>
      <c r="C13" s="117"/>
      <c r="D13" s="117"/>
      <c r="E13" s="117"/>
      <c r="F13" s="71">
        <v>-317500</v>
      </c>
      <c r="G13" s="71">
        <v>-2000</v>
      </c>
      <c r="H13" s="71">
        <v>-2000</v>
      </c>
      <c r="J13" s="39"/>
    </row>
    <row r="14" spans="1:8" ht="25.5" customHeight="1">
      <c r="A14" s="122"/>
      <c r="B14" s="112"/>
      <c r="C14" s="112"/>
      <c r="D14" s="112"/>
      <c r="E14" s="112"/>
      <c r="F14" s="113"/>
      <c r="G14" s="113"/>
      <c r="H14" s="113"/>
    </row>
    <row r="15" spans="1:10" ht="27.75" customHeight="1">
      <c r="A15" s="52"/>
      <c r="B15" s="53"/>
      <c r="C15" s="53"/>
      <c r="D15" s="54"/>
      <c r="E15" s="55"/>
      <c r="F15" s="56" t="s">
        <v>119</v>
      </c>
      <c r="G15" s="56" t="s">
        <v>120</v>
      </c>
      <c r="H15" s="57" t="s">
        <v>121</v>
      </c>
      <c r="J15" s="39"/>
    </row>
    <row r="16" spans="1:10" ht="30.75" customHeight="1">
      <c r="A16" s="123" t="s">
        <v>46</v>
      </c>
      <c r="B16" s="124"/>
      <c r="C16" s="124"/>
      <c r="D16" s="124"/>
      <c r="E16" s="125"/>
      <c r="F16" s="74">
        <v>317500</v>
      </c>
      <c r="G16" s="74">
        <v>2000</v>
      </c>
      <c r="H16" s="75">
        <v>2000</v>
      </c>
      <c r="J16" s="39"/>
    </row>
    <row r="17" spans="1:10" ht="34.5" customHeight="1">
      <c r="A17" s="126" t="s">
        <v>47</v>
      </c>
      <c r="B17" s="127"/>
      <c r="C17" s="127"/>
      <c r="D17" s="127"/>
      <c r="E17" s="128"/>
      <c r="F17" s="76">
        <v>317500</v>
      </c>
      <c r="G17" s="76">
        <v>2000</v>
      </c>
      <c r="H17" s="71">
        <v>2000</v>
      </c>
      <c r="J17" s="39"/>
    </row>
    <row r="18" spans="1:10" s="44" customFormat="1" ht="25.5" customHeight="1">
      <c r="A18" s="111"/>
      <c r="B18" s="112"/>
      <c r="C18" s="112"/>
      <c r="D18" s="112"/>
      <c r="E18" s="112"/>
      <c r="F18" s="113"/>
      <c r="G18" s="113"/>
      <c r="H18" s="113"/>
      <c r="J18" s="77"/>
    </row>
    <row r="19" spans="1:11" s="44" customFormat="1" ht="27.75" customHeight="1">
      <c r="A19" s="52"/>
      <c r="B19" s="53"/>
      <c r="C19" s="53"/>
      <c r="D19" s="54"/>
      <c r="E19" s="55"/>
      <c r="F19" s="56" t="s">
        <v>119</v>
      </c>
      <c r="G19" s="56" t="s">
        <v>120</v>
      </c>
      <c r="H19" s="57" t="s">
        <v>121</v>
      </c>
      <c r="J19" s="77"/>
      <c r="K19" s="77"/>
    </row>
    <row r="20" spans="1:10" s="44" customFormat="1" ht="22.5" customHeight="1">
      <c r="A20" s="114" t="s">
        <v>3</v>
      </c>
      <c r="B20" s="115"/>
      <c r="C20" s="115"/>
      <c r="D20" s="115"/>
      <c r="E20" s="115"/>
      <c r="F20" s="59"/>
      <c r="G20" s="59"/>
      <c r="H20" s="59"/>
      <c r="J20" s="77"/>
    </row>
    <row r="21" spans="1:8" s="44" customFormat="1" ht="33.75" customHeight="1">
      <c r="A21" s="114" t="s">
        <v>4</v>
      </c>
      <c r="B21" s="115"/>
      <c r="C21" s="115"/>
      <c r="D21" s="115"/>
      <c r="E21" s="115"/>
      <c r="F21" s="59"/>
      <c r="G21" s="59"/>
      <c r="H21" s="59"/>
    </row>
    <row r="22" spans="1:11" s="44" customFormat="1" ht="22.5" customHeight="1">
      <c r="A22" s="116" t="s">
        <v>5</v>
      </c>
      <c r="B22" s="117"/>
      <c r="C22" s="117"/>
      <c r="D22" s="117"/>
      <c r="E22" s="117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4" customFormat="1" ht="25.5" customHeight="1">
      <c r="A23" s="111"/>
      <c r="B23" s="112"/>
      <c r="C23" s="112"/>
      <c r="D23" s="112"/>
      <c r="E23" s="112"/>
      <c r="F23" s="113"/>
      <c r="G23" s="113"/>
      <c r="H23" s="113"/>
    </row>
    <row r="24" spans="1:8" s="44" customFormat="1" ht="22.5" customHeight="1">
      <c r="A24" s="118" t="s">
        <v>6</v>
      </c>
      <c r="B24" s="115"/>
      <c r="C24" s="115"/>
      <c r="D24" s="115"/>
      <c r="E24" s="115"/>
      <c r="F24" s="59">
        <f>IF((F13+F17+F22)&lt;&gt;0,"NESLAGANJE ZBROJA",(F13+F17+F22))</f>
        <v>0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0"/>
      <c r="B25" s="51"/>
      <c r="C25" s="51"/>
      <c r="D25" s="51"/>
      <c r="E25" s="51"/>
    </row>
    <row r="26" spans="1:8" ht="42" customHeight="1">
      <c r="A26" s="109" t="s">
        <v>48</v>
      </c>
      <c r="B26" s="110"/>
      <c r="C26" s="110"/>
      <c r="D26" s="110"/>
      <c r="E26" s="110"/>
      <c r="F26" s="110"/>
      <c r="G26" s="110"/>
      <c r="H26" s="110"/>
    </row>
    <row r="27" ht="12.75">
      <c r="E27" s="79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0"/>
      <c r="F33" s="41"/>
      <c r="G33" s="41"/>
      <c r="H33" s="41"/>
    </row>
    <row r="34" spans="5:8" ht="12.75">
      <c r="E34" s="80"/>
      <c r="F34" s="39"/>
      <c r="G34" s="39"/>
      <c r="H34" s="39"/>
    </row>
    <row r="35" spans="5:8" ht="12.75">
      <c r="E35" s="80"/>
      <c r="F35" s="39"/>
      <c r="G35" s="39"/>
      <c r="H35" s="39"/>
    </row>
    <row r="36" spans="5:8" ht="12.75">
      <c r="E36" s="80"/>
      <c r="F36" s="39"/>
      <c r="G36" s="39"/>
      <c r="H36" s="39"/>
    </row>
    <row r="37" spans="5:8" ht="12.75">
      <c r="E37" s="80"/>
      <c r="F37" s="39"/>
      <c r="G37" s="39"/>
      <c r="H37" s="39"/>
    </row>
    <row r="38" ht="12.75">
      <c r="E38" s="80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120" zoomScaleSheetLayoutView="120" zoomScalePageLayoutView="0" workbookViewId="0" topLeftCell="A25">
      <selection activeCell="B37" sqref="B37:H37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s="1" customFormat="1" ht="13.5" thickBot="1">
      <c r="A2" s="10"/>
      <c r="H2" s="11" t="s">
        <v>8</v>
      </c>
    </row>
    <row r="3" spans="1:8" s="1" customFormat="1" ht="27" thickBot="1">
      <c r="A3" s="66" t="s">
        <v>9</v>
      </c>
      <c r="B3" s="137" t="s">
        <v>101</v>
      </c>
      <c r="C3" s="138"/>
      <c r="D3" s="138"/>
      <c r="E3" s="138"/>
      <c r="F3" s="138"/>
      <c r="G3" s="138"/>
      <c r="H3" s="139"/>
    </row>
    <row r="4" spans="1:8" s="1" customFormat="1" ht="66">
      <c r="A4" s="93" t="s">
        <v>10</v>
      </c>
      <c r="B4" s="94" t="s">
        <v>11</v>
      </c>
      <c r="C4" s="95" t="s">
        <v>12</v>
      </c>
      <c r="D4" s="95" t="s">
        <v>13</v>
      </c>
      <c r="E4" s="95" t="s">
        <v>14</v>
      </c>
      <c r="F4" s="95" t="s">
        <v>15</v>
      </c>
      <c r="G4" s="95" t="s">
        <v>44</v>
      </c>
      <c r="H4" s="96" t="s">
        <v>17</v>
      </c>
    </row>
    <row r="5" spans="1:8" s="1" customFormat="1" ht="33.75">
      <c r="A5" s="101" t="s">
        <v>82</v>
      </c>
      <c r="B5" s="102"/>
      <c r="C5" s="103"/>
      <c r="D5" s="104"/>
      <c r="E5" s="92">
        <v>4727170</v>
      </c>
      <c r="F5" s="102"/>
      <c r="G5" s="102"/>
      <c r="H5" s="102"/>
    </row>
    <row r="6" spans="1:8" s="1" customFormat="1" ht="24.75">
      <c r="A6" s="101" t="s">
        <v>83</v>
      </c>
      <c r="B6" s="103"/>
      <c r="C6" s="103">
        <v>13000</v>
      </c>
      <c r="D6" s="103"/>
      <c r="E6" s="103"/>
      <c r="F6" s="103"/>
      <c r="G6" s="103"/>
      <c r="H6" s="103"/>
    </row>
    <row r="7" spans="1:8" s="1" customFormat="1" ht="12.75">
      <c r="A7" s="101" t="s">
        <v>84</v>
      </c>
      <c r="B7" s="103"/>
      <c r="C7" s="103"/>
      <c r="D7" s="103"/>
      <c r="E7" s="103"/>
      <c r="F7" s="103">
        <v>16000</v>
      </c>
      <c r="G7" s="103"/>
      <c r="H7" s="103"/>
    </row>
    <row r="8" spans="1:8" s="1" customFormat="1" ht="24">
      <c r="A8" s="101" t="s">
        <v>85</v>
      </c>
      <c r="B8" s="92">
        <v>752018</v>
      </c>
      <c r="C8" s="103"/>
      <c r="D8" s="103"/>
      <c r="E8" s="103"/>
      <c r="F8" s="103"/>
      <c r="G8" s="103"/>
      <c r="H8" s="103"/>
    </row>
    <row r="9" spans="1:8" s="1" customFormat="1" ht="39">
      <c r="A9" s="101" t="s">
        <v>100</v>
      </c>
      <c r="B9" s="103"/>
      <c r="C9" s="103"/>
      <c r="D9" s="103">
        <v>8000</v>
      </c>
      <c r="E9" s="103"/>
      <c r="F9" s="103"/>
      <c r="G9" s="103"/>
      <c r="H9" s="103"/>
    </row>
    <row r="10" spans="1:8" s="1" customFormat="1" ht="12.75">
      <c r="A10" s="101" t="s">
        <v>81</v>
      </c>
      <c r="B10" s="103"/>
      <c r="C10" s="103">
        <v>2000</v>
      </c>
      <c r="D10" s="103"/>
      <c r="E10" s="103">
        <v>315500</v>
      </c>
      <c r="F10" s="103"/>
      <c r="G10" s="103"/>
      <c r="H10" s="103"/>
    </row>
    <row r="11" spans="1:8" s="1" customFormat="1" ht="12.75">
      <c r="A11" s="101"/>
      <c r="B11" s="103"/>
      <c r="C11" s="103"/>
      <c r="D11" s="103"/>
      <c r="E11" s="103"/>
      <c r="F11" s="103"/>
      <c r="G11" s="103"/>
      <c r="H11" s="103"/>
    </row>
    <row r="12" spans="1:8" s="1" customFormat="1" ht="30" customHeight="1" thickBot="1">
      <c r="A12" s="97" t="s">
        <v>18</v>
      </c>
      <c r="B12" s="99">
        <f>SUM(B5:B11)</f>
        <v>752018</v>
      </c>
      <c r="C12" s="99">
        <f>SUM(C5:C11)</f>
        <v>15000</v>
      </c>
      <c r="D12" s="99">
        <f>SUM(D5:D11)</f>
        <v>8000</v>
      </c>
      <c r="E12" s="99">
        <f>SUM(E5:E11)</f>
        <v>5042670</v>
      </c>
      <c r="F12" s="99">
        <f>SUM(F5:F11)</f>
        <v>16000</v>
      </c>
      <c r="G12" s="98">
        <v>0</v>
      </c>
      <c r="H12" s="100">
        <v>0</v>
      </c>
    </row>
    <row r="13" spans="1:8" s="1" customFormat="1" ht="28.5" customHeight="1" thickBot="1">
      <c r="A13" s="12" t="s">
        <v>102</v>
      </c>
      <c r="B13" s="134">
        <f>B12+C12+D12+E12+F12+G12+H12</f>
        <v>5833688</v>
      </c>
      <c r="C13" s="135"/>
      <c r="D13" s="135"/>
      <c r="E13" s="135"/>
      <c r="F13" s="135"/>
      <c r="G13" s="135"/>
      <c r="H13" s="136"/>
    </row>
    <row r="14" spans="1:8" ht="13.5" thickBot="1">
      <c r="A14" s="7"/>
      <c r="B14" s="7"/>
      <c r="C14" s="7"/>
      <c r="D14" s="8"/>
      <c r="E14" s="13"/>
      <c r="H14" s="11"/>
    </row>
    <row r="15" spans="1:8" ht="24" customHeight="1" thickBot="1">
      <c r="A15" s="67" t="s">
        <v>9</v>
      </c>
      <c r="B15" s="137" t="s">
        <v>103</v>
      </c>
      <c r="C15" s="138"/>
      <c r="D15" s="138"/>
      <c r="E15" s="138"/>
      <c r="F15" s="138"/>
      <c r="G15" s="138"/>
      <c r="H15" s="139"/>
    </row>
    <row r="16" spans="1:8" ht="66">
      <c r="A16" s="105" t="s">
        <v>10</v>
      </c>
      <c r="B16" s="94" t="s">
        <v>11</v>
      </c>
      <c r="C16" s="95" t="s">
        <v>12</v>
      </c>
      <c r="D16" s="95" t="s">
        <v>13</v>
      </c>
      <c r="E16" s="95" t="s">
        <v>14</v>
      </c>
      <c r="F16" s="95" t="s">
        <v>15</v>
      </c>
      <c r="G16" s="95" t="s">
        <v>44</v>
      </c>
      <c r="H16" s="96" t="s">
        <v>17</v>
      </c>
    </row>
    <row r="17" spans="1:8" ht="12.75">
      <c r="A17" s="101" t="s">
        <v>87</v>
      </c>
      <c r="B17" s="102"/>
      <c r="C17" s="103"/>
      <c r="D17" s="104"/>
      <c r="E17" s="92">
        <v>4727170</v>
      </c>
      <c r="F17" s="102"/>
      <c r="G17" s="102"/>
      <c r="H17" s="102"/>
    </row>
    <row r="18" spans="1:8" ht="24">
      <c r="A18" s="101" t="s">
        <v>86</v>
      </c>
      <c r="B18" s="103"/>
      <c r="C18" s="103">
        <v>13000</v>
      </c>
      <c r="D18" s="103"/>
      <c r="E18" s="103"/>
      <c r="F18" s="103"/>
      <c r="G18" s="103"/>
      <c r="H18" s="103"/>
    </row>
    <row r="19" spans="1:8" ht="12.75">
      <c r="A19" s="101" t="s">
        <v>88</v>
      </c>
      <c r="B19" s="103"/>
      <c r="C19" s="103"/>
      <c r="D19" s="103"/>
      <c r="E19" s="103"/>
      <c r="F19" s="103">
        <v>16000</v>
      </c>
      <c r="G19" s="103"/>
      <c r="H19" s="103"/>
    </row>
    <row r="20" spans="1:8" ht="24">
      <c r="A20" s="101" t="s">
        <v>85</v>
      </c>
      <c r="B20" s="92">
        <v>752018</v>
      </c>
      <c r="C20" s="103"/>
      <c r="D20" s="103"/>
      <c r="E20" s="103"/>
      <c r="F20" s="103"/>
      <c r="G20" s="103"/>
      <c r="H20" s="103"/>
    </row>
    <row r="21" spans="1:8" ht="39">
      <c r="A21" s="101" t="s">
        <v>100</v>
      </c>
      <c r="B21" s="103"/>
      <c r="C21" s="103"/>
      <c r="D21" s="103">
        <v>8000</v>
      </c>
      <c r="E21" s="103"/>
      <c r="F21" s="103"/>
      <c r="G21" s="103"/>
      <c r="H21" s="103"/>
    </row>
    <row r="22" spans="1:8" ht="12.75">
      <c r="A22" s="101" t="s">
        <v>89</v>
      </c>
      <c r="B22" s="103"/>
      <c r="C22" s="103">
        <v>2000</v>
      </c>
      <c r="D22" s="103"/>
      <c r="E22" s="103"/>
      <c r="F22" s="103"/>
      <c r="G22" s="103"/>
      <c r="H22" s="103"/>
    </row>
    <row r="23" spans="1:8" ht="12.75">
      <c r="A23" s="101"/>
      <c r="B23" s="103"/>
      <c r="C23" s="103"/>
      <c r="D23" s="103"/>
      <c r="E23" s="103"/>
      <c r="F23" s="103"/>
      <c r="G23" s="103"/>
      <c r="H23" s="103"/>
    </row>
    <row r="24" spans="1:8" s="1" customFormat="1" ht="30" customHeight="1" thickBot="1">
      <c r="A24" s="97" t="s">
        <v>18</v>
      </c>
      <c r="B24" s="99">
        <f>SUM(B16:B23)</f>
        <v>752018</v>
      </c>
      <c r="C24" s="99">
        <f>SUM(C17:C23)</f>
        <v>15000</v>
      </c>
      <c r="D24" s="99">
        <f>SUM(D16:D23)</f>
        <v>8000</v>
      </c>
      <c r="E24" s="98">
        <f>+E17</f>
        <v>4727170</v>
      </c>
      <c r="F24" s="99">
        <f>SUM(F16:F23)</f>
        <v>16000</v>
      </c>
      <c r="G24" s="98">
        <v>0</v>
      </c>
      <c r="H24" s="100">
        <v>0</v>
      </c>
    </row>
    <row r="25" spans="1:8" s="1" customFormat="1" ht="28.5" customHeight="1" thickBot="1">
      <c r="A25" s="12" t="s">
        <v>104</v>
      </c>
      <c r="B25" s="134">
        <f>B24+C24+D24+E24+F24+G24+H24</f>
        <v>5518188</v>
      </c>
      <c r="C25" s="135"/>
      <c r="D25" s="135"/>
      <c r="E25" s="135"/>
      <c r="F25" s="135"/>
      <c r="G25" s="135"/>
      <c r="H25" s="136"/>
    </row>
    <row r="26" spans="4:5" ht="13.5" thickBot="1">
      <c r="D26" s="15"/>
      <c r="E26" s="16"/>
    </row>
    <row r="27" spans="1:8" ht="27" thickBot="1">
      <c r="A27" s="67" t="s">
        <v>9</v>
      </c>
      <c r="B27" s="137" t="s">
        <v>122</v>
      </c>
      <c r="C27" s="138"/>
      <c r="D27" s="138"/>
      <c r="E27" s="138"/>
      <c r="F27" s="138"/>
      <c r="G27" s="138"/>
      <c r="H27" s="139"/>
    </row>
    <row r="28" spans="1:8" ht="66">
      <c r="A28" s="105" t="s">
        <v>10</v>
      </c>
      <c r="B28" s="94" t="s">
        <v>11</v>
      </c>
      <c r="C28" s="95" t="s">
        <v>12</v>
      </c>
      <c r="D28" s="95" t="s">
        <v>13</v>
      </c>
      <c r="E28" s="95" t="s">
        <v>14</v>
      </c>
      <c r="F28" s="95" t="s">
        <v>15</v>
      </c>
      <c r="G28" s="95" t="s">
        <v>44</v>
      </c>
      <c r="H28" s="96" t="s">
        <v>17</v>
      </c>
    </row>
    <row r="29" spans="1:8" ht="12.75">
      <c r="A29" s="101" t="s">
        <v>90</v>
      </c>
      <c r="B29" s="102"/>
      <c r="C29" s="103"/>
      <c r="D29" s="104"/>
      <c r="E29" s="92">
        <v>4727170</v>
      </c>
      <c r="F29" s="102"/>
      <c r="G29" s="102"/>
      <c r="H29" s="102"/>
    </row>
    <row r="30" spans="1:8" ht="24">
      <c r="A30" s="101" t="s">
        <v>86</v>
      </c>
      <c r="B30" s="103"/>
      <c r="C30" s="103">
        <v>13000</v>
      </c>
      <c r="D30" s="103"/>
      <c r="E30" s="103"/>
      <c r="F30" s="103"/>
      <c r="G30" s="103"/>
      <c r="H30" s="103"/>
    </row>
    <row r="31" spans="1:8" ht="12.75">
      <c r="A31" s="101" t="s">
        <v>91</v>
      </c>
      <c r="B31" s="103"/>
      <c r="C31" s="103"/>
      <c r="D31" s="103"/>
      <c r="E31" s="103"/>
      <c r="F31" s="103">
        <v>16000</v>
      </c>
      <c r="G31" s="103"/>
      <c r="H31" s="103"/>
    </row>
    <row r="32" spans="1:8" ht="24">
      <c r="A32" s="101" t="s">
        <v>85</v>
      </c>
      <c r="B32" s="92">
        <v>752018</v>
      </c>
      <c r="C32" s="103"/>
      <c r="D32" s="103"/>
      <c r="E32" s="103"/>
      <c r="F32" s="103"/>
      <c r="G32" s="103"/>
      <c r="H32" s="103"/>
    </row>
    <row r="33" spans="1:8" ht="39">
      <c r="A33" s="101" t="s">
        <v>100</v>
      </c>
      <c r="B33" s="103"/>
      <c r="C33" s="103"/>
      <c r="D33" s="103">
        <v>8000</v>
      </c>
      <c r="E33" s="103"/>
      <c r="F33" s="103"/>
      <c r="G33" s="103"/>
      <c r="H33" s="103"/>
    </row>
    <row r="34" spans="1:8" ht="13.5" customHeight="1">
      <c r="A34" s="101" t="s">
        <v>89</v>
      </c>
      <c r="B34" s="103"/>
      <c r="C34" s="103">
        <v>2000</v>
      </c>
      <c r="D34" s="103"/>
      <c r="E34" s="103"/>
      <c r="F34" s="103"/>
      <c r="G34" s="103"/>
      <c r="H34" s="103"/>
    </row>
    <row r="35" spans="1:8" ht="13.5" customHeight="1">
      <c r="A35" s="101"/>
      <c r="B35" s="103"/>
      <c r="C35" s="103"/>
      <c r="D35" s="103"/>
      <c r="E35" s="103"/>
      <c r="F35" s="103"/>
      <c r="G35" s="103"/>
      <c r="H35" s="103"/>
    </row>
    <row r="36" spans="1:8" s="1" customFormat="1" ht="30" customHeight="1" thickBot="1">
      <c r="A36" s="97" t="s">
        <v>18</v>
      </c>
      <c r="B36" s="98">
        <f>+B32</f>
        <v>752018</v>
      </c>
      <c r="C36" s="99">
        <f>SUM(C29:C35)</f>
        <v>15000</v>
      </c>
      <c r="D36" s="98">
        <f>+D33</f>
        <v>8000</v>
      </c>
      <c r="E36" s="98">
        <f>+E29</f>
        <v>4727170</v>
      </c>
      <c r="F36" s="98">
        <f>+F31</f>
        <v>16000</v>
      </c>
      <c r="G36" s="98">
        <v>0</v>
      </c>
      <c r="H36" s="100">
        <v>0</v>
      </c>
    </row>
    <row r="37" spans="1:8" s="1" customFormat="1" ht="28.5" customHeight="1" thickBot="1">
      <c r="A37" s="12" t="s">
        <v>123</v>
      </c>
      <c r="B37" s="134">
        <f>B36+C36+D36+E36+F36+G36+H36</f>
        <v>5518188</v>
      </c>
      <c r="C37" s="135"/>
      <c r="D37" s="135"/>
      <c r="E37" s="135"/>
      <c r="F37" s="135"/>
      <c r="G37" s="135"/>
      <c r="H37" s="136"/>
    </row>
    <row r="38" spans="3:5" ht="13.5" customHeight="1">
      <c r="C38" s="17"/>
      <c r="D38" s="15"/>
      <c r="E38" s="18"/>
    </row>
    <row r="39" spans="3:5" ht="13.5" customHeight="1">
      <c r="C39" s="17"/>
      <c r="D39" s="19"/>
      <c r="E39" s="20"/>
    </row>
    <row r="40" spans="4:5" ht="13.5" customHeight="1">
      <c r="D40" s="21"/>
      <c r="E40" s="22"/>
    </row>
    <row r="41" spans="4:5" ht="13.5" customHeight="1">
      <c r="D41" s="23"/>
      <c r="E41" s="24"/>
    </row>
    <row r="42" spans="4:5" ht="13.5" customHeight="1">
      <c r="D42" s="15"/>
      <c r="E42" s="16"/>
    </row>
    <row r="43" spans="3:5" ht="28.5" customHeight="1">
      <c r="C43" s="17"/>
      <c r="D43" s="15"/>
      <c r="E43" s="25"/>
    </row>
    <row r="44" spans="3:5" ht="13.5" customHeight="1">
      <c r="C44" s="17"/>
      <c r="D44" s="15"/>
      <c r="E44" s="20"/>
    </row>
    <row r="45" spans="4:5" ht="13.5" customHeight="1">
      <c r="D45" s="15"/>
      <c r="E45" s="16"/>
    </row>
    <row r="46" spans="4:5" ht="13.5" customHeight="1">
      <c r="D46" s="15"/>
      <c r="E46" s="24"/>
    </row>
    <row r="47" spans="4:5" ht="13.5" customHeight="1">
      <c r="D47" s="15"/>
      <c r="E47" s="16"/>
    </row>
    <row r="48" spans="4:5" ht="22.5" customHeight="1">
      <c r="D48" s="15"/>
      <c r="E48" s="26"/>
    </row>
    <row r="49" spans="4:5" ht="13.5" customHeight="1">
      <c r="D49" s="21"/>
      <c r="E49" s="22"/>
    </row>
    <row r="50" spans="2:5" ht="13.5" customHeight="1">
      <c r="B50" s="17"/>
      <c r="D50" s="21"/>
      <c r="E50" s="27"/>
    </row>
    <row r="51" spans="3:5" ht="13.5" customHeight="1">
      <c r="C51" s="17"/>
      <c r="D51" s="21"/>
      <c r="E51" s="28"/>
    </row>
    <row r="52" spans="3:5" ht="13.5" customHeight="1">
      <c r="C52" s="17"/>
      <c r="D52" s="23"/>
      <c r="E52" s="20"/>
    </row>
    <row r="53" spans="4:5" ht="13.5" customHeight="1">
      <c r="D53" s="15"/>
      <c r="E53" s="16"/>
    </row>
    <row r="54" spans="2:5" ht="13.5" customHeight="1">
      <c r="B54" s="17"/>
      <c r="D54" s="15"/>
      <c r="E54" s="18"/>
    </row>
    <row r="55" spans="3:5" ht="13.5" customHeight="1">
      <c r="C55" s="17"/>
      <c r="D55" s="15"/>
      <c r="E55" s="27"/>
    </row>
    <row r="56" spans="3:5" ht="13.5" customHeight="1">
      <c r="C56" s="17"/>
      <c r="D56" s="23"/>
      <c r="E56" s="20"/>
    </row>
    <row r="57" spans="4:5" ht="13.5" customHeight="1">
      <c r="D57" s="21"/>
      <c r="E57" s="16"/>
    </row>
    <row r="58" spans="3:5" ht="13.5" customHeight="1">
      <c r="C58" s="17"/>
      <c r="D58" s="21"/>
      <c r="E58" s="27"/>
    </row>
    <row r="59" spans="4:5" ht="22.5" customHeight="1">
      <c r="D59" s="23"/>
      <c r="E59" s="26"/>
    </row>
    <row r="60" spans="4:5" ht="13.5" customHeight="1">
      <c r="D60" s="15"/>
      <c r="E60" s="16"/>
    </row>
    <row r="61" spans="4:5" ht="13.5" customHeight="1">
      <c r="D61" s="23"/>
      <c r="E61" s="20"/>
    </row>
    <row r="62" spans="4:5" ht="13.5" customHeight="1">
      <c r="D62" s="15"/>
      <c r="E62" s="16"/>
    </row>
    <row r="63" spans="4:5" ht="13.5" customHeight="1">
      <c r="D63" s="15"/>
      <c r="E63" s="16"/>
    </row>
    <row r="64" spans="1:5" ht="13.5" customHeight="1">
      <c r="A64" s="17"/>
      <c r="D64" s="29"/>
      <c r="E64" s="27"/>
    </row>
    <row r="65" spans="2:5" ht="13.5" customHeight="1">
      <c r="B65" s="17"/>
      <c r="C65" s="17"/>
      <c r="D65" s="30"/>
      <c r="E65" s="27"/>
    </row>
    <row r="66" spans="2:5" ht="13.5" customHeight="1">
      <c r="B66" s="17"/>
      <c r="C66" s="17"/>
      <c r="D66" s="30"/>
      <c r="E66" s="18"/>
    </row>
    <row r="67" spans="2:5" ht="13.5" customHeight="1">
      <c r="B67" s="17"/>
      <c r="C67" s="17"/>
      <c r="D67" s="23"/>
      <c r="E67" s="24"/>
    </row>
    <row r="68" spans="4:5" ht="12.75">
      <c r="D68" s="15"/>
      <c r="E68" s="16"/>
    </row>
    <row r="69" spans="2:5" ht="12.75">
      <c r="B69" s="17"/>
      <c r="D69" s="15"/>
      <c r="E69" s="27"/>
    </row>
    <row r="70" spans="3:5" ht="12.75">
      <c r="C70" s="17"/>
      <c r="D70" s="15"/>
      <c r="E70" s="18"/>
    </row>
    <row r="71" spans="3:5" ht="12.75">
      <c r="C71" s="17"/>
      <c r="D71" s="23"/>
      <c r="E71" s="20"/>
    </row>
    <row r="72" spans="4:5" ht="12.75">
      <c r="D72" s="15"/>
      <c r="E72" s="16"/>
    </row>
    <row r="73" spans="4:5" ht="12.75">
      <c r="D73" s="15"/>
      <c r="E73" s="16"/>
    </row>
    <row r="74" spans="4:5" ht="12.75">
      <c r="D74" s="31"/>
      <c r="E74" s="32"/>
    </row>
    <row r="75" spans="4:5" ht="12.75">
      <c r="D75" s="15"/>
      <c r="E75" s="16"/>
    </row>
    <row r="76" spans="4:5" ht="12.75">
      <c r="D76" s="15"/>
      <c r="E76" s="16"/>
    </row>
    <row r="77" spans="4:5" ht="12.75">
      <c r="D77" s="15"/>
      <c r="E77" s="16"/>
    </row>
    <row r="78" spans="4:5" ht="12.75">
      <c r="D78" s="23"/>
      <c r="E78" s="20"/>
    </row>
    <row r="79" spans="4:5" ht="12.75">
      <c r="D79" s="15"/>
      <c r="E79" s="16"/>
    </row>
    <row r="80" spans="4:5" ht="12.75">
      <c r="D80" s="23"/>
      <c r="E80" s="20"/>
    </row>
    <row r="81" spans="4:5" ht="12.75">
      <c r="D81" s="15"/>
      <c r="E81" s="16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15"/>
      <c r="E84" s="16"/>
    </row>
    <row r="85" spans="1:5" ht="28.5" customHeight="1">
      <c r="A85" s="33"/>
      <c r="B85" s="33"/>
      <c r="C85" s="33"/>
      <c r="D85" s="34"/>
      <c r="E85" s="35"/>
    </row>
    <row r="86" spans="3:5" ht="12.75">
      <c r="C86" s="17"/>
      <c r="D86" s="15"/>
      <c r="E86" s="18"/>
    </row>
    <row r="87" spans="4:5" ht="12.75">
      <c r="D87" s="36"/>
      <c r="E87" s="37"/>
    </row>
    <row r="88" spans="4:5" ht="12.75">
      <c r="D88" s="15"/>
      <c r="E88" s="16"/>
    </row>
    <row r="89" spans="4:5" ht="12.75">
      <c r="D89" s="31"/>
      <c r="E89" s="32"/>
    </row>
    <row r="90" spans="4:5" ht="12.75">
      <c r="D90" s="31"/>
      <c r="E90" s="32"/>
    </row>
    <row r="91" spans="4:5" ht="12.75">
      <c r="D91" s="15"/>
      <c r="E91" s="16"/>
    </row>
    <row r="92" spans="4:5" ht="12.75">
      <c r="D92" s="23"/>
      <c r="E92" s="20"/>
    </row>
    <row r="93" spans="4:5" ht="12.75">
      <c r="D93" s="15"/>
      <c r="E93" s="16"/>
    </row>
    <row r="94" spans="4:5" ht="12.75">
      <c r="D94" s="15"/>
      <c r="E94" s="16"/>
    </row>
    <row r="95" spans="4:5" ht="12.75">
      <c r="D95" s="23"/>
      <c r="E95" s="20"/>
    </row>
    <row r="96" spans="4:5" ht="12.75">
      <c r="D96" s="15"/>
      <c r="E96" s="16"/>
    </row>
    <row r="97" spans="4:5" ht="12.75">
      <c r="D97" s="31"/>
      <c r="E97" s="32"/>
    </row>
    <row r="98" spans="4:5" ht="12.75">
      <c r="D98" s="23"/>
      <c r="E98" s="37"/>
    </row>
    <row r="99" spans="4:5" ht="12.75">
      <c r="D99" s="21"/>
      <c r="E99" s="32"/>
    </row>
    <row r="100" spans="4:5" ht="12.75">
      <c r="D100" s="23"/>
      <c r="E100" s="20"/>
    </row>
    <row r="101" spans="4:5" ht="12.75">
      <c r="D101" s="15"/>
      <c r="E101" s="16"/>
    </row>
    <row r="102" spans="3:5" ht="12.75">
      <c r="C102" s="17"/>
      <c r="D102" s="15"/>
      <c r="E102" s="18"/>
    </row>
    <row r="103" spans="4:5" ht="12.75">
      <c r="D103" s="21"/>
      <c r="E103" s="20"/>
    </row>
    <row r="104" spans="4:5" ht="12.75">
      <c r="D104" s="21"/>
      <c r="E104" s="32"/>
    </row>
    <row r="105" spans="3:5" ht="12.75">
      <c r="C105" s="17"/>
      <c r="D105" s="21"/>
      <c r="E105" s="38"/>
    </row>
    <row r="106" spans="3:5" ht="12.75">
      <c r="C106" s="17"/>
      <c r="D106" s="23"/>
      <c r="E106" s="24"/>
    </row>
    <row r="107" spans="4:5" ht="12.75">
      <c r="D107" s="15"/>
      <c r="E107" s="16"/>
    </row>
    <row r="108" spans="4:5" ht="12.75">
      <c r="D108" s="36"/>
      <c r="E108" s="39"/>
    </row>
    <row r="109" spans="4:5" ht="11.25" customHeight="1">
      <c r="D109" s="31"/>
      <c r="E109" s="32"/>
    </row>
    <row r="110" spans="2:5" ht="24" customHeight="1">
      <c r="B110" s="17"/>
      <c r="D110" s="31"/>
      <c r="E110" s="40"/>
    </row>
    <row r="111" spans="3:5" ht="15" customHeight="1">
      <c r="C111" s="17"/>
      <c r="D111" s="31"/>
      <c r="E111" s="40"/>
    </row>
    <row r="112" spans="4:5" ht="11.25" customHeight="1">
      <c r="D112" s="36"/>
      <c r="E112" s="37"/>
    </row>
    <row r="113" spans="4:5" ht="12.75">
      <c r="D113" s="31"/>
      <c r="E113" s="32"/>
    </row>
    <row r="114" spans="2:5" ht="13.5" customHeight="1">
      <c r="B114" s="17"/>
      <c r="D114" s="31"/>
      <c r="E114" s="41"/>
    </row>
    <row r="115" spans="3:5" ht="12.75" customHeight="1">
      <c r="C115" s="17"/>
      <c r="D115" s="31"/>
      <c r="E115" s="18"/>
    </row>
    <row r="116" spans="3:5" ht="12.75" customHeight="1">
      <c r="C116" s="17"/>
      <c r="D116" s="23"/>
      <c r="E116" s="24"/>
    </row>
    <row r="117" spans="4:5" ht="12.75">
      <c r="D117" s="15"/>
      <c r="E117" s="16"/>
    </row>
    <row r="118" spans="3:5" ht="12.75">
      <c r="C118" s="17"/>
      <c r="D118" s="15"/>
      <c r="E118" s="38"/>
    </row>
    <row r="119" spans="4:5" ht="12.75">
      <c r="D119" s="36"/>
      <c r="E119" s="37"/>
    </row>
    <row r="120" spans="4:5" ht="12.75">
      <c r="D120" s="31"/>
      <c r="E120" s="32"/>
    </row>
    <row r="121" spans="4:5" ht="12.75">
      <c r="D121" s="15"/>
      <c r="E121" s="16"/>
    </row>
    <row r="122" spans="1:5" ht="19.5" customHeight="1">
      <c r="A122" s="42"/>
      <c r="B122" s="7"/>
      <c r="C122" s="7"/>
      <c r="D122" s="7"/>
      <c r="E122" s="27"/>
    </row>
    <row r="123" spans="1:5" ht="15" customHeight="1">
      <c r="A123" s="17"/>
      <c r="D123" s="29"/>
      <c r="E123" s="27"/>
    </row>
    <row r="124" spans="1:5" ht="12.75">
      <c r="A124" s="17"/>
      <c r="B124" s="17"/>
      <c r="D124" s="29"/>
      <c r="E124" s="18"/>
    </row>
    <row r="125" spans="3:5" ht="12.75">
      <c r="C125" s="17"/>
      <c r="D125" s="15"/>
      <c r="E125" s="27"/>
    </row>
    <row r="126" spans="4:5" ht="12.75">
      <c r="D126" s="19"/>
      <c r="E126" s="20"/>
    </row>
    <row r="127" spans="2:5" ht="12.75">
      <c r="B127" s="17"/>
      <c r="D127" s="15"/>
      <c r="E127" s="18"/>
    </row>
    <row r="128" spans="3:5" ht="12.75">
      <c r="C128" s="17"/>
      <c r="D128" s="15"/>
      <c r="E128" s="18"/>
    </row>
    <row r="129" spans="4:5" ht="12.75">
      <c r="D129" s="23"/>
      <c r="E129" s="24"/>
    </row>
    <row r="130" spans="3:5" ht="22.5" customHeight="1">
      <c r="C130" s="17"/>
      <c r="D130" s="15"/>
      <c r="E130" s="25"/>
    </row>
    <row r="131" spans="4:5" ht="12.75">
      <c r="D131" s="15"/>
      <c r="E131" s="24"/>
    </row>
    <row r="132" spans="2:5" ht="12.75">
      <c r="B132" s="17"/>
      <c r="D132" s="21"/>
      <c r="E132" s="27"/>
    </row>
    <row r="133" spans="3:5" ht="12.75">
      <c r="C133" s="17"/>
      <c r="D133" s="21"/>
      <c r="E133" s="28"/>
    </row>
    <row r="134" spans="4:5" ht="12.75">
      <c r="D134" s="23"/>
      <c r="E134" s="20"/>
    </row>
    <row r="135" spans="1:5" ht="13.5" customHeight="1">
      <c r="A135" s="17"/>
      <c r="D135" s="29"/>
      <c r="E135" s="27"/>
    </row>
    <row r="136" spans="2:5" ht="13.5" customHeight="1">
      <c r="B136" s="17"/>
      <c r="D136" s="15"/>
      <c r="E136" s="27"/>
    </row>
    <row r="137" spans="3:5" ht="13.5" customHeight="1">
      <c r="C137" s="17"/>
      <c r="D137" s="15"/>
      <c r="E137" s="18"/>
    </row>
    <row r="138" spans="3:5" ht="12.75">
      <c r="C138" s="17"/>
      <c r="D138" s="23"/>
      <c r="E138" s="20"/>
    </row>
    <row r="139" spans="3:5" ht="12.75">
      <c r="C139" s="17"/>
      <c r="D139" s="15"/>
      <c r="E139" s="18"/>
    </row>
    <row r="140" spans="4:5" ht="12.75">
      <c r="D140" s="36"/>
      <c r="E140" s="37"/>
    </row>
    <row r="141" spans="3:5" ht="12.75">
      <c r="C141" s="17"/>
      <c r="D141" s="21"/>
      <c r="E141" s="38"/>
    </row>
    <row r="142" spans="3:5" ht="12.75">
      <c r="C142" s="17"/>
      <c r="D142" s="23"/>
      <c r="E142" s="24"/>
    </row>
    <row r="143" spans="4:5" ht="12.75">
      <c r="D143" s="36"/>
      <c r="E143" s="43"/>
    </row>
    <row r="144" spans="2:5" ht="12.75">
      <c r="B144" s="17"/>
      <c r="D144" s="31"/>
      <c r="E144" s="41"/>
    </row>
    <row r="145" spans="3:5" ht="12.75">
      <c r="C145" s="17"/>
      <c r="D145" s="31"/>
      <c r="E145" s="18"/>
    </row>
    <row r="146" spans="3:5" ht="12.75">
      <c r="C146" s="17"/>
      <c r="D146" s="23"/>
      <c r="E146" s="24"/>
    </row>
    <row r="147" spans="3:5" ht="12.75">
      <c r="C147" s="17"/>
      <c r="D147" s="23"/>
      <c r="E147" s="24"/>
    </row>
    <row r="148" spans="4:5" ht="12.75">
      <c r="D148" s="15"/>
      <c r="E148" s="16"/>
    </row>
    <row r="149" spans="1:5" s="44" customFormat="1" ht="18" customHeight="1">
      <c r="A149" s="140"/>
      <c r="B149" s="141"/>
      <c r="C149" s="141"/>
      <c r="D149" s="141"/>
      <c r="E149" s="141"/>
    </row>
    <row r="150" spans="1:5" ht="28.5" customHeight="1">
      <c r="A150" s="33"/>
      <c r="B150" s="33"/>
      <c r="C150" s="33"/>
      <c r="D150" s="34"/>
      <c r="E150" s="35"/>
    </row>
    <row r="152" spans="1:5" ht="15">
      <c r="A152" s="46"/>
      <c r="B152" s="17"/>
      <c r="C152" s="17"/>
      <c r="D152" s="47"/>
      <c r="E152" s="6"/>
    </row>
    <row r="153" spans="1:5" ht="12.75">
      <c r="A153" s="17"/>
      <c r="B153" s="17"/>
      <c r="C153" s="17"/>
      <c r="D153" s="47"/>
      <c r="E153" s="6"/>
    </row>
    <row r="154" spans="1:5" ht="17.25" customHeight="1">
      <c r="A154" s="17"/>
      <c r="B154" s="17"/>
      <c r="C154" s="17"/>
      <c r="D154" s="47"/>
      <c r="E154" s="6"/>
    </row>
    <row r="155" spans="1:5" ht="13.5" customHeight="1">
      <c r="A155" s="17"/>
      <c r="B155" s="17"/>
      <c r="C155" s="17"/>
      <c r="D155" s="47"/>
      <c r="E155" s="6"/>
    </row>
    <row r="156" spans="1:5" ht="12.75">
      <c r="A156" s="17"/>
      <c r="B156" s="17"/>
      <c r="C156" s="17"/>
      <c r="D156" s="47"/>
      <c r="E156" s="6"/>
    </row>
    <row r="157" spans="1:3" ht="12.75">
      <c r="A157" s="17"/>
      <c r="B157" s="17"/>
      <c r="C157" s="17"/>
    </row>
    <row r="158" spans="1:5" ht="12.75">
      <c r="A158" s="17"/>
      <c r="B158" s="17"/>
      <c r="C158" s="17"/>
      <c r="D158" s="47"/>
      <c r="E158" s="6"/>
    </row>
    <row r="159" spans="1:5" ht="12.75">
      <c r="A159" s="17"/>
      <c r="B159" s="17"/>
      <c r="C159" s="17"/>
      <c r="D159" s="47"/>
      <c r="E159" s="48"/>
    </row>
    <row r="160" spans="1:5" ht="12.75">
      <c r="A160" s="17"/>
      <c r="B160" s="17"/>
      <c r="C160" s="17"/>
      <c r="D160" s="47"/>
      <c r="E160" s="6"/>
    </row>
    <row r="161" spans="1:5" ht="22.5" customHeight="1">
      <c r="A161" s="17"/>
      <c r="B161" s="17"/>
      <c r="C161" s="17"/>
      <c r="D161" s="47"/>
      <c r="E161" s="25"/>
    </row>
    <row r="162" spans="4:5" ht="22.5" customHeight="1">
      <c r="D162" s="23"/>
      <c r="E162" s="26"/>
    </row>
  </sheetData>
  <sheetProtection/>
  <mergeCells count="8">
    <mergeCell ref="A1:H1"/>
    <mergeCell ref="B13:H13"/>
    <mergeCell ref="B15:H15"/>
    <mergeCell ref="B25:H25"/>
    <mergeCell ref="B27:H27"/>
    <mergeCell ref="A149:E149"/>
    <mergeCell ref="B3:H3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3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6"/>
  <sheetViews>
    <sheetView tabSelected="1" zoomScalePageLayoutView="0" workbookViewId="0" topLeftCell="A1">
      <selection activeCell="J146" sqref="J146"/>
    </sheetView>
  </sheetViews>
  <sheetFormatPr defaultColWidth="11.421875" defaultRowHeight="12.75"/>
  <cols>
    <col min="1" max="1" width="11.421875" style="63" bestFit="1" customWidth="1"/>
    <col min="2" max="2" width="34.421875" style="64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0.7109375" style="2" customWidth="1"/>
    <col min="7" max="7" width="13.7109375" style="2" customWidth="1"/>
    <col min="8" max="8" width="8.8515625" style="2" customWidth="1"/>
    <col min="9" max="9" width="10.5742187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6" customFormat="1" ht="71.25">
      <c r="A2" s="4" t="s">
        <v>20</v>
      </c>
      <c r="B2" s="4" t="s">
        <v>21</v>
      </c>
      <c r="C2" s="5" t="s">
        <v>109</v>
      </c>
      <c r="D2" s="65" t="s">
        <v>50</v>
      </c>
      <c r="E2" s="65" t="s">
        <v>12</v>
      </c>
      <c r="F2" s="65" t="s">
        <v>13</v>
      </c>
      <c r="G2" s="81" t="s">
        <v>14</v>
      </c>
      <c r="H2" s="65" t="s">
        <v>22</v>
      </c>
      <c r="I2" s="65" t="s">
        <v>16</v>
      </c>
      <c r="J2" s="65" t="s">
        <v>17</v>
      </c>
      <c r="K2" s="5" t="s">
        <v>105</v>
      </c>
      <c r="L2" s="5" t="s">
        <v>110</v>
      </c>
    </row>
    <row r="3" spans="1:12" s="6" customFormat="1" ht="26.25">
      <c r="A3" s="84"/>
      <c r="B3" s="89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6" customFormat="1" ht="12.75">
      <c r="A4" s="84"/>
      <c r="B4" s="89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2.75">
      <c r="A5" s="84"/>
      <c r="B5" s="86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6" customFormat="1" ht="26.25">
      <c r="A6" s="84"/>
      <c r="B6" s="85" t="s">
        <v>51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s="6" customFormat="1" ht="30.75" customHeight="1">
      <c r="A7" s="88" t="s">
        <v>42</v>
      </c>
      <c r="B7" s="85" t="s">
        <v>52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s="6" customFormat="1" ht="12.75">
      <c r="A8" s="84">
        <v>3</v>
      </c>
      <c r="B8" s="85" t="s">
        <v>23</v>
      </c>
      <c r="C8" s="90">
        <f aca="true" t="shared" si="0" ref="C8:J8">SUM(C9+C18+C42)</f>
        <v>5264640</v>
      </c>
      <c r="D8" s="90">
        <f t="shared" si="0"/>
        <v>524970</v>
      </c>
      <c r="E8" s="90">
        <f t="shared" si="0"/>
        <v>9500</v>
      </c>
      <c r="F8" s="90">
        <f t="shared" si="0"/>
        <v>8000</v>
      </c>
      <c r="G8" s="90">
        <f t="shared" si="0"/>
        <v>4712170</v>
      </c>
      <c r="H8" s="90">
        <f t="shared" si="0"/>
        <v>10000</v>
      </c>
      <c r="I8" s="90">
        <f t="shared" si="0"/>
        <v>0</v>
      </c>
      <c r="J8" s="90">
        <f t="shared" si="0"/>
        <v>0</v>
      </c>
      <c r="K8" s="90">
        <v>5264640</v>
      </c>
      <c r="L8" s="90">
        <v>5264640</v>
      </c>
    </row>
    <row r="9" spans="1:12" s="6" customFormat="1" ht="12.75">
      <c r="A9" s="84">
        <v>31</v>
      </c>
      <c r="B9" s="85" t="s">
        <v>24</v>
      </c>
      <c r="C9" s="90">
        <f>SUM(C10+C12+C14)</f>
        <v>4625570</v>
      </c>
      <c r="D9" s="90">
        <f aca="true" t="shared" si="1" ref="D9:J9">SUM(D10+D12+D14)</f>
        <v>0</v>
      </c>
      <c r="E9" s="90">
        <f t="shared" si="1"/>
        <v>0</v>
      </c>
      <c r="F9" s="90">
        <f t="shared" si="1"/>
        <v>0</v>
      </c>
      <c r="G9" s="90">
        <f t="shared" si="1"/>
        <v>4625570</v>
      </c>
      <c r="H9" s="90">
        <f t="shared" si="1"/>
        <v>0</v>
      </c>
      <c r="I9" s="90">
        <f t="shared" si="1"/>
        <v>0</v>
      </c>
      <c r="J9" s="90">
        <f t="shared" si="1"/>
        <v>0</v>
      </c>
      <c r="K9" s="90">
        <v>4625570</v>
      </c>
      <c r="L9" s="90">
        <v>4625570</v>
      </c>
    </row>
    <row r="10" spans="1:12" ht="12.75">
      <c r="A10" s="84">
        <v>311</v>
      </c>
      <c r="B10" s="86" t="s">
        <v>25</v>
      </c>
      <c r="C10" s="90">
        <f>SUM(C11:C11)</f>
        <v>3885100</v>
      </c>
      <c r="D10" s="90">
        <f aca="true" t="shared" si="2" ref="D10:L10">SUM(D11:D11)</f>
        <v>0</v>
      </c>
      <c r="E10" s="90">
        <f t="shared" si="2"/>
        <v>0</v>
      </c>
      <c r="F10" s="90">
        <f t="shared" si="2"/>
        <v>0</v>
      </c>
      <c r="G10" s="90">
        <f t="shared" si="2"/>
        <v>3885100</v>
      </c>
      <c r="H10" s="90">
        <f t="shared" si="2"/>
        <v>0</v>
      </c>
      <c r="I10" s="90">
        <f t="shared" si="2"/>
        <v>0</v>
      </c>
      <c r="J10" s="90">
        <f t="shared" si="2"/>
        <v>0</v>
      </c>
      <c r="K10" s="90">
        <f t="shared" si="2"/>
        <v>0</v>
      </c>
      <c r="L10" s="90">
        <f t="shared" si="2"/>
        <v>0</v>
      </c>
    </row>
    <row r="11" spans="1:12" ht="12.75">
      <c r="A11" s="87">
        <v>3111</v>
      </c>
      <c r="B11" s="86" t="s">
        <v>53</v>
      </c>
      <c r="C11" s="92">
        <v>3885100</v>
      </c>
      <c r="D11" s="92"/>
      <c r="E11" s="92"/>
      <c r="F11" s="92"/>
      <c r="G11" s="92">
        <v>3885100</v>
      </c>
      <c r="H11" s="92">
        <v>0</v>
      </c>
      <c r="I11" s="92"/>
      <c r="J11" s="92"/>
      <c r="K11" s="92"/>
      <c r="L11" s="92"/>
    </row>
    <row r="12" spans="1:12" ht="12.75">
      <c r="A12" s="84">
        <v>312</v>
      </c>
      <c r="B12" s="85" t="s">
        <v>26</v>
      </c>
      <c r="C12" s="90">
        <f>SUM(C13:C13)</f>
        <v>99000</v>
      </c>
      <c r="D12" s="90">
        <f aca="true" t="shared" si="3" ref="D12:L12">SUM(D13:D13)</f>
        <v>0</v>
      </c>
      <c r="E12" s="90">
        <f t="shared" si="3"/>
        <v>0</v>
      </c>
      <c r="F12" s="90">
        <f t="shared" si="3"/>
        <v>0</v>
      </c>
      <c r="G12" s="90">
        <f t="shared" si="3"/>
        <v>99000</v>
      </c>
      <c r="H12" s="90">
        <f t="shared" si="3"/>
        <v>0</v>
      </c>
      <c r="I12" s="90">
        <f t="shared" si="3"/>
        <v>0</v>
      </c>
      <c r="J12" s="90">
        <f t="shared" si="3"/>
        <v>0</v>
      </c>
      <c r="K12" s="90">
        <f t="shared" si="3"/>
        <v>0</v>
      </c>
      <c r="L12" s="90">
        <f t="shared" si="3"/>
        <v>0</v>
      </c>
    </row>
    <row r="13" spans="1:12" ht="12.75">
      <c r="A13" s="87">
        <v>3121</v>
      </c>
      <c r="B13" s="86" t="s">
        <v>26</v>
      </c>
      <c r="C13" s="92">
        <v>99000</v>
      </c>
      <c r="D13" s="92">
        <v>0</v>
      </c>
      <c r="E13" s="92">
        <v>0</v>
      </c>
      <c r="F13" s="92">
        <v>0</v>
      </c>
      <c r="G13" s="92">
        <v>99000</v>
      </c>
      <c r="H13" s="92">
        <v>0</v>
      </c>
      <c r="I13" s="92"/>
      <c r="J13" s="92"/>
      <c r="K13" s="92"/>
      <c r="L13" s="92"/>
    </row>
    <row r="14" spans="1:12" ht="12.75">
      <c r="A14" s="84">
        <v>313</v>
      </c>
      <c r="B14" s="85" t="s">
        <v>27</v>
      </c>
      <c r="C14" s="90">
        <f>SUM(C15+C16)</f>
        <v>641470</v>
      </c>
      <c r="D14" s="90">
        <f aca="true" t="shared" si="4" ref="D14:K14">SUM(D15+D17)</f>
        <v>0</v>
      </c>
      <c r="E14" s="90">
        <f t="shared" si="4"/>
        <v>0</v>
      </c>
      <c r="F14" s="90">
        <f t="shared" si="4"/>
        <v>0</v>
      </c>
      <c r="G14" s="90">
        <f>SUM(G15+G16)</f>
        <v>641470</v>
      </c>
      <c r="H14" s="90">
        <f t="shared" si="4"/>
        <v>0</v>
      </c>
      <c r="I14" s="90">
        <f t="shared" si="4"/>
        <v>0</v>
      </c>
      <c r="J14" s="90">
        <f t="shared" si="4"/>
        <v>0</v>
      </c>
      <c r="K14" s="90">
        <f t="shared" si="4"/>
        <v>0</v>
      </c>
      <c r="L14" s="90">
        <f>SUM(L15+L17)</f>
        <v>0</v>
      </c>
    </row>
    <row r="15" spans="1:12" ht="12.75">
      <c r="A15" s="87">
        <v>3132</v>
      </c>
      <c r="B15" s="86" t="s">
        <v>54</v>
      </c>
      <c r="C15" s="92">
        <v>641040</v>
      </c>
      <c r="D15" s="92">
        <v>0</v>
      </c>
      <c r="E15" s="92">
        <v>0</v>
      </c>
      <c r="F15" s="92">
        <v>0</v>
      </c>
      <c r="G15" s="92">
        <v>641040</v>
      </c>
      <c r="H15" s="92">
        <v>0</v>
      </c>
      <c r="I15" s="92"/>
      <c r="J15" s="92"/>
      <c r="K15" s="92"/>
      <c r="L15" s="92"/>
    </row>
    <row r="16" spans="1:12" ht="12.75">
      <c r="A16" s="87">
        <v>3133</v>
      </c>
      <c r="B16" s="86" t="s">
        <v>111</v>
      </c>
      <c r="C16" s="92">
        <v>430</v>
      </c>
      <c r="D16" s="92">
        <v>0</v>
      </c>
      <c r="E16" s="92">
        <v>0</v>
      </c>
      <c r="F16" s="92">
        <v>0</v>
      </c>
      <c r="G16" s="92">
        <v>430</v>
      </c>
      <c r="H16" s="92">
        <v>0</v>
      </c>
      <c r="I16" s="92"/>
      <c r="J16" s="92"/>
      <c r="K16" s="92"/>
      <c r="L16" s="92"/>
    </row>
    <row r="17" spans="1:12" ht="12.75">
      <c r="A17" s="87"/>
      <c r="B17" s="86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s="6" customFormat="1" ht="12.75">
      <c r="A18" s="84">
        <v>32</v>
      </c>
      <c r="B18" s="85" t="s">
        <v>28</v>
      </c>
      <c r="C18" s="90">
        <f>SUM(C19+C23+C27+C36)</f>
        <v>620970</v>
      </c>
      <c r="D18" s="90">
        <f aca="true" t="shared" si="5" ref="D18:J18">SUM(D19+D23+D27+D36)</f>
        <v>522170</v>
      </c>
      <c r="E18" s="90">
        <f t="shared" si="5"/>
        <v>9300</v>
      </c>
      <c r="F18" s="90">
        <f t="shared" si="5"/>
        <v>8000</v>
      </c>
      <c r="G18" s="90">
        <f t="shared" si="5"/>
        <v>71500</v>
      </c>
      <c r="H18" s="90">
        <f t="shared" si="5"/>
        <v>10000</v>
      </c>
      <c r="I18" s="90">
        <f t="shared" si="5"/>
        <v>0</v>
      </c>
      <c r="J18" s="90">
        <f t="shared" si="5"/>
        <v>0</v>
      </c>
      <c r="K18" s="90">
        <v>620970</v>
      </c>
      <c r="L18" s="90">
        <v>620970</v>
      </c>
    </row>
    <row r="19" spans="1:12" ht="12.75">
      <c r="A19" s="84">
        <v>321</v>
      </c>
      <c r="B19" s="85" t="s">
        <v>29</v>
      </c>
      <c r="C19" s="90">
        <f>SUM(C20+C21+C22)</f>
        <v>282700</v>
      </c>
      <c r="D19" s="90">
        <f aca="true" t="shared" si="6" ref="D19:L19">SUM(D20+D21+D22)</f>
        <v>277000</v>
      </c>
      <c r="E19" s="90">
        <f t="shared" si="6"/>
        <v>500</v>
      </c>
      <c r="F19" s="90">
        <f t="shared" si="6"/>
        <v>0</v>
      </c>
      <c r="G19" s="90">
        <f t="shared" si="6"/>
        <v>1200</v>
      </c>
      <c r="H19" s="90">
        <f t="shared" si="6"/>
        <v>4000</v>
      </c>
      <c r="I19" s="90">
        <f t="shared" si="6"/>
        <v>0</v>
      </c>
      <c r="J19" s="90">
        <f t="shared" si="6"/>
        <v>0</v>
      </c>
      <c r="K19" s="90">
        <f t="shared" si="6"/>
        <v>0</v>
      </c>
      <c r="L19" s="90">
        <f t="shared" si="6"/>
        <v>0</v>
      </c>
    </row>
    <row r="20" spans="1:12" ht="12.75">
      <c r="A20" s="87">
        <v>3211</v>
      </c>
      <c r="B20" s="86" t="s">
        <v>55</v>
      </c>
      <c r="C20" s="92">
        <v>30700</v>
      </c>
      <c r="D20" s="92">
        <v>25000</v>
      </c>
      <c r="E20" s="92">
        <v>500</v>
      </c>
      <c r="F20" s="92">
        <v>0</v>
      </c>
      <c r="G20" s="92">
        <v>1200</v>
      </c>
      <c r="H20" s="92">
        <v>4000</v>
      </c>
      <c r="I20" s="92"/>
      <c r="J20" s="92"/>
      <c r="K20" s="92"/>
      <c r="L20" s="92"/>
    </row>
    <row r="21" spans="1:12" ht="12.75">
      <c r="A21" s="87">
        <v>3212</v>
      </c>
      <c r="B21" s="86" t="s">
        <v>56</v>
      </c>
      <c r="C21" s="92">
        <v>250000</v>
      </c>
      <c r="D21" s="92">
        <v>250000</v>
      </c>
      <c r="E21" s="92">
        <v>0</v>
      </c>
      <c r="F21" s="92">
        <v>0</v>
      </c>
      <c r="G21" s="92">
        <v>0</v>
      </c>
      <c r="H21" s="92">
        <v>0</v>
      </c>
      <c r="I21" s="92"/>
      <c r="J21" s="92"/>
      <c r="K21" s="92"/>
      <c r="L21" s="92"/>
    </row>
    <row r="22" spans="1:12" ht="12.75">
      <c r="A22" s="87">
        <v>3213</v>
      </c>
      <c r="B22" s="86" t="s">
        <v>57</v>
      </c>
      <c r="C22" s="92">
        <v>2000</v>
      </c>
      <c r="D22" s="92">
        <v>2000</v>
      </c>
      <c r="E22" s="92">
        <v>0</v>
      </c>
      <c r="F22" s="92">
        <v>0</v>
      </c>
      <c r="G22" s="92">
        <v>0</v>
      </c>
      <c r="H22" s="92">
        <v>0</v>
      </c>
      <c r="I22" s="92"/>
      <c r="J22" s="92"/>
      <c r="K22" s="92"/>
      <c r="L22" s="92"/>
    </row>
    <row r="23" spans="1:12" ht="12.75">
      <c r="A23" s="84">
        <v>322</v>
      </c>
      <c r="B23" s="85" t="s">
        <v>30</v>
      </c>
      <c r="C23" s="90">
        <f>SUM(C24+C25+C26)</f>
        <v>140300</v>
      </c>
      <c r="D23" s="90">
        <f aca="true" t="shared" si="7" ref="D23:L23">SUM(D24+D25+D26)</f>
        <v>123300</v>
      </c>
      <c r="E23" s="90">
        <f t="shared" si="7"/>
        <v>6500</v>
      </c>
      <c r="F23" s="90">
        <f t="shared" si="7"/>
        <v>0</v>
      </c>
      <c r="G23" s="90">
        <f t="shared" si="7"/>
        <v>5500</v>
      </c>
      <c r="H23" s="90">
        <f t="shared" si="7"/>
        <v>5000</v>
      </c>
      <c r="I23" s="90">
        <f t="shared" si="7"/>
        <v>0</v>
      </c>
      <c r="J23" s="90">
        <f t="shared" si="7"/>
        <v>0</v>
      </c>
      <c r="K23" s="90">
        <f t="shared" si="7"/>
        <v>0</v>
      </c>
      <c r="L23" s="90">
        <f t="shared" si="7"/>
        <v>0</v>
      </c>
    </row>
    <row r="24" spans="1:12" ht="12.75">
      <c r="A24" s="87">
        <v>3221</v>
      </c>
      <c r="B24" s="86" t="s">
        <v>58</v>
      </c>
      <c r="C24" s="92">
        <v>57300</v>
      </c>
      <c r="D24" s="92">
        <v>53300</v>
      </c>
      <c r="E24" s="92">
        <v>500</v>
      </c>
      <c r="F24" s="92">
        <v>0</v>
      </c>
      <c r="G24" s="92">
        <v>500</v>
      </c>
      <c r="H24" s="92">
        <v>3000</v>
      </c>
      <c r="I24" s="92"/>
      <c r="J24" s="92"/>
      <c r="K24" s="92"/>
      <c r="L24" s="92"/>
    </row>
    <row r="25" spans="1:12" ht="12.75">
      <c r="A25" s="87">
        <v>3223</v>
      </c>
      <c r="B25" s="86" t="s">
        <v>59</v>
      </c>
      <c r="C25" s="92">
        <v>71000</v>
      </c>
      <c r="D25" s="92">
        <v>70000</v>
      </c>
      <c r="E25" s="92">
        <v>1000</v>
      </c>
      <c r="F25" s="92">
        <v>0</v>
      </c>
      <c r="G25" s="92">
        <v>0</v>
      </c>
      <c r="H25" s="92">
        <v>0</v>
      </c>
      <c r="I25" s="92"/>
      <c r="J25" s="92"/>
      <c r="K25" s="92"/>
      <c r="L25" s="92"/>
    </row>
    <row r="26" spans="1:12" ht="12.75">
      <c r="A26" s="87">
        <v>3225</v>
      </c>
      <c r="B26" s="86" t="s">
        <v>60</v>
      </c>
      <c r="C26" s="92">
        <v>12000</v>
      </c>
      <c r="D26" s="92">
        <v>0</v>
      </c>
      <c r="E26" s="92">
        <v>5000</v>
      </c>
      <c r="F26" s="92">
        <v>0</v>
      </c>
      <c r="G26" s="92">
        <v>5000</v>
      </c>
      <c r="H26" s="92">
        <v>2000</v>
      </c>
      <c r="I26" s="92"/>
      <c r="J26" s="92"/>
      <c r="K26" s="92"/>
      <c r="L26" s="92"/>
    </row>
    <row r="27" spans="1:12" ht="12.75">
      <c r="A27" s="84">
        <v>323</v>
      </c>
      <c r="B27" s="85" t="s">
        <v>31</v>
      </c>
      <c r="C27" s="90">
        <f>SUM(C28+C29+C30+C31+C32+C33+C34+C35)</f>
        <v>147120</v>
      </c>
      <c r="D27" s="90">
        <f aca="true" t="shared" si="8" ref="D27:L27">SUM(D28+D29+D30+D31+D32+D34+D35)</f>
        <v>113420</v>
      </c>
      <c r="E27" s="90">
        <f t="shared" si="8"/>
        <v>1500</v>
      </c>
      <c r="F27" s="90">
        <f t="shared" si="8"/>
        <v>6000</v>
      </c>
      <c r="G27" s="90">
        <f>SUM(G28+G29+G30+G31+G32+G33+G34+G35)</f>
        <v>26200</v>
      </c>
      <c r="H27" s="90">
        <f t="shared" si="8"/>
        <v>0</v>
      </c>
      <c r="I27" s="90">
        <f t="shared" si="8"/>
        <v>0</v>
      </c>
      <c r="J27" s="90">
        <f t="shared" si="8"/>
        <v>0</v>
      </c>
      <c r="K27" s="90">
        <f t="shared" si="8"/>
        <v>0</v>
      </c>
      <c r="L27" s="90">
        <f t="shared" si="8"/>
        <v>0</v>
      </c>
    </row>
    <row r="28" spans="1:12" ht="12.75">
      <c r="A28" s="87">
        <v>3231</v>
      </c>
      <c r="B28" s="86" t="s">
        <v>61</v>
      </c>
      <c r="C28" s="92">
        <v>21500</v>
      </c>
      <c r="D28" s="92">
        <v>10000</v>
      </c>
      <c r="E28" s="92">
        <v>500</v>
      </c>
      <c r="F28" s="92">
        <v>6000</v>
      </c>
      <c r="G28" s="92">
        <v>5000</v>
      </c>
      <c r="H28" s="92">
        <v>0</v>
      </c>
      <c r="I28" s="92"/>
      <c r="J28" s="92"/>
      <c r="K28" s="92"/>
      <c r="L28" s="92"/>
    </row>
    <row r="29" spans="1:12" ht="12.75">
      <c r="A29" s="87">
        <v>3232</v>
      </c>
      <c r="B29" s="86" t="s">
        <v>62</v>
      </c>
      <c r="C29" s="92">
        <v>22000</v>
      </c>
      <c r="D29" s="92">
        <v>22000</v>
      </c>
      <c r="E29" s="92">
        <v>0</v>
      </c>
      <c r="F29" s="92">
        <v>0</v>
      </c>
      <c r="G29" s="92">
        <v>0</v>
      </c>
      <c r="H29" s="92">
        <v>0</v>
      </c>
      <c r="I29" s="92"/>
      <c r="J29" s="92"/>
      <c r="K29" s="92"/>
      <c r="L29" s="92"/>
    </row>
    <row r="30" spans="1:12" ht="12.75">
      <c r="A30" s="87">
        <v>3233</v>
      </c>
      <c r="B30" s="86" t="s">
        <v>63</v>
      </c>
      <c r="C30" s="92">
        <v>1920</v>
      </c>
      <c r="D30" s="92">
        <v>1920</v>
      </c>
      <c r="E30" s="92">
        <v>0</v>
      </c>
      <c r="F30" s="92">
        <v>0</v>
      </c>
      <c r="G30" s="92">
        <v>0</v>
      </c>
      <c r="H30" s="92">
        <v>0</v>
      </c>
      <c r="I30" s="92"/>
      <c r="J30" s="92"/>
      <c r="K30" s="92"/>
      <c r="L30" s="92"/>
    </row>
    <row r="31" spans="1:12" ht="12.75">
      <c r="A31" s="87">
        <v>3234</v>
      </c>
      <c r="B31" s="86" t="s">
        <v>64</v>
      </c>
      <c r="C31" s="92">
        <v>35500</v>
      </c>
      <c r="D31" s="92">
        <v>35000</v>
      </c>
      <c r="E31" s="92">
        <v>500</v>
      </c>
      <c r="F31" s="92">
        <v>0</v>
      </c>
      <c r="G31" s="92">
        <v>0</v>
      </c>
      <c r="H31" s="92">
        <v>0</v>
      </c>
      <c r="I31" s="92"/>
      <c r="J31" s="92"/>
      <c r="K31" s="92"/>
      <c r="L31" s="92"/>
    </row>
    <row r="32" spans="1:12" ht="12.75">
      <c r="A32" s="87">
        <v>3236</v>
      </c>
      <c r="B32" s="86" t="s">
        <v>65</v>
      </c>
      <c r="C32" s="92">
        <v>7000</v>
      </c>
      <c r="D32" s="92">
        <v>7000</v>
      </c>
      <c r="E32" s="92">
        <v>0</v>
      </c>
      <c r="F32" s="92">
        <v>0</v>
      </c>
      <c r="G32" s="92">
        <v>0</v>
      </c>
      <c r="H32" s="92">
        <v>0</v>
      </c>
      <c r="I32" s="92"/>
      <c r="J32" s="92"/>
      <c r="K32" s="92"/>
      <c r="L32" s="92"/>
    </row>
    <row r="33" spans="1:12" ht="12.75">
      <c r="A33" s="87">
        <v>3237</v>
      </c>
      <c r="B33" s="86" t="s">
        <v>96</v>
      </c>
      <c r="C33" s="92">
        <v>20700</v>
      </c>
      <c r="D33" s="92">
        <v>0</v>
      </c>
      <c r="E33" s="92">
        <v>0</v>
      </c>
      <c r="F33" s="92">
        <v>0</v>
      </c>
      <c r="G33" s="92">
        <v>20700</v>
      </c>
      <c r="H33" s="92">
        <v>0</v>
      </c>
      <c r="I33" s="92"/>
      <c r="J33" s="92"/>
      <c r="K33" s="92"/>
      <c r="L33" s="92"/>
    </row>
    <row r="34" spans="1:12" ht="12.75">
      <c r="A34" s="87">
        <v>3238</v>
      </c>
      <c r="B34" s="86" t="s">
        <v>66</v>
      </c>
      <c r="C34" s="92">
        <v>22500</v>
      </c>
      <c r="D34" s="92">
        <v>22500</v>
      </c>
      <c r="E34" s="92">
        <v>0</v>
      </c>
      <c r="F34" s="92">
        <v>0</v>
      </c>
      <c r="G34" s="92">
        <v>0</v>
      </c>
      <c r="H34" s="92">
        <v>0</v>
      </c>
      <c r="I34" s="92"/>
      <c r="J34" s="92"/>
      <c r="K34" s="92"/>
      <c r="L34" s="92"/>
    </row>
    <row r="35" spans="1:12" ht="12.75">
      <c r="A35" s="87">
        <v>3239</v>
      </c>
      <c r="B35" s="86" t="s">
        <v>67</v>
      </c>
      <c r="C35" s="92">
        <v>16000</v>
      </c>
      <c r="D35" s="92">
        <v>15000</v>
      </c>
      <c r="E35" s="92">
        <v>500</v>
      </c>
      <c r="F35" s="92">
        <v>0</v>
      </c>
      <c r="G35" s="92">
        <v>500</v>
      </c>
      <c r="H35" s="92">
        <v>0</v>
      </c>
      <c r="I35" s="92"/>
      <c r="J35" s="92"/>
      <c r="K35" s="92"/>
      <c r="L35" s="92"/>
    </row>
    <row r="36" spans="1:12" ht="12.75">
      <c r="A36" s="84">
        <v>329</v>
      </c>
      <c r="B36" s="85" t="s">
        <v>70</v>
      </c>
      <c r="C36" s="90">
        <f>SUM(C37+C38+C39+C40+C41)</f>
        <v>50850</v>
      </c>
      <c r="D36" s="90">
        <f aca="true" t="shared" si="9" ref="D36:L36">SUM(D37+D38+D41)</f>
        <v>8450</v>
      </c>
      <c r="E36" s="90">
        <f t="shared" si="9"/>
        <v>800</v>
      </c>
      <c r="F36" s="90">
        <f t="shared" si="9"/>
        <v>2000</v>
      </c>
      <c r="G36" s="90">
        <f>SUM(G37+G38+G39+G40+G41)</f>
        <v>38600</v>
      </c>
      <c r="H36" s="90">
        <f t="shared" si="9"/>
        <v>1000</v>
      </c>
      <c r="I36" s="90">
        <f t="shared" si="9"/>
        <v>0</v>
      </c>
      <c r="J36" s="90">
        <f t="shared" si="9"/>
        <v>0</v>
      </c>
      <c r="K36" s="90">
        <f t="shared" si="9"/>
        <v>0</v>
      </c>
      <c r="L36" s="90">
        <f t="shared" si="9"/>
        <v>0</v>
      </c>
    </row>
    <row r="37" spans="1:12" ht="12.75">
      <c r="A37" s="87">
        <v>3293</v>
      </c>
      <c r="B37" s="86" t="s">
        <v>68</v>
      </c>
      <c r="C37" s="92">
        <v>500</v>
      </c>
      <c r="D37" s="92">
        <v>500</v>
      </c>
      <c r="E37" s="92">
        <v>0</v>
      </c>
      <c r="F37" s="92">
        <v>0</v>
      </c>
      <c r="G37" s="92">
        <v>0</v>
      </c>
      <c r="H37" s="92">
        <v>0</v>
      </c>
      <c r="I37" s="92"/>
      <c r="J37" s="92"/>
      <c r="K37" s="92"/>
      <c r="L37" s="92"/>
    </row>
    <row r="38" spans="1:12" ht="12.75">
      <c r="A38" s="87">
        <v>3294</v>
      </c>
      <c r="B38" s="86" t="s">
        <v>69</v>
      </c>
      <c r="C38" s="92">
        <v>250</v>
      </c>
      <c r="D38" s="92">
        <v>250</v>
      </c>
      <c r="E38" s="92">
        <v>0</v>
      </c>
      <c r="F38" s="92">
        <v>0</v>
      </c>
      <c r="G38" s="92">
        <v>0</v>
      </c>
      <c r="H38" s="92">
        <v>0</v>
      </c>
      <c r="I38" s="92"/>
      <c r="J38" s="92"/>
      <c r="K38" s="92"/>
      <c r="L38" s="92"/>
    </row>
    <row r="39" spans="1:12" ht="12.75">
      <c r="A39" s="87">
        <v>3295</v>
      </c>
      <c r="B39" s="86" t="s">
        <v>114</v>
      </c>
      <c r="C39" s="92">
        <v>12700</v>
      </c>
      <c r="D39" s="92"/>
      <c r="E39" s="92"/>
      <c r="F39" s="92"/>
      <c r="G39" s="92">
        <v>12700</v>
      </c>
      <c r="H39" s="92"/>
      <c r="I39" s="92"/>
      <c r="J39" s="92"/>
      <c r="K39" s="92"/>
      <c r="L39" s="92"/>
    </row>
    <row r="40" spans="1:12" ht="12.75">
      <c r="A40" s="87">
        <v>3296</v>
      </c>
      <c r="B40" s="86" t="s">
        <v>115</v>
      </c>
      <c r="C40" s="92">
        <v>25600</v>
      </c>
      <c r="D40" s="92"/>
      <c r="E40" s="92"/>
      <c r="F40" s="92"/>
      <c r="G40" s="92">
        <v>25600</v>
      </c>
      <c r="H40" s="92"/>
      <c r="I40" s="92"/>
      <c r="J40" s="92"/>
      <c r="K40" s="92"/>
      <c r="L40" s="92"/>
    </row>
    <row r="41" spans="1:12" ht="12.75">
      <c r="A41" s="87">
        <v>3299</v>
      </c>
      <c r="B41" s="86" t="s">
        <v>32</v>
      </c>
      <c r="C41" s="92">
        <v>11800</v>
      </c>
      <c r="D41" s="92">
        <v>7700</v>
      </c>
      <c r="E41" s="92">
        <v>800</v>
      </c>
      <c r="F41" s="92">
        <v>2000</v>
      </c>
      <c r="G41" s="92">
        <v>300</v>
      </c>
      <c r="H41" s="92">
        <v>1000</v>
      </c>
      <c r="I41" s="92"/>
      <c r="J41" s="92"/>
      <c r="K41" s="92"/>
      <c r="L41" s="92"/>
    </row>
    <row r="42" spans="1:12" s="6" customFormat="1" ht="12.75">
      <c r="A42" s="84">
        <v>34</v>
      </c>
      <c r="B42" s="85" t="s">
        <v>33</v>
      </c>
      <c r="C42" s="90">
        <f aca="true" t="shared" si="10" ref="C42:J42">SUM(C43:C43)</f>
        <v>18100</v>
      </c>
      <c r="D42" s="90">
        <f t="shared" si="10"/>
        <v>2800</v>
      </c>
      <c r="E42" s="90">
        <f t="shared" si="10"/>
        <v>200</v>
      </c>
      <c r="F42" s="90">
        <f t="shared" si="10"/>
        <v>0</v>
      </c>
      <c r="G42" s="90">
        <f t="shared" si="10"/>
        <v>15100</v>
      </c>
      <c r="H42" s="90">
        <f t="shared" si="10"/>
        <v>0</v>
      </c>
      <c r="I42" s="90">
        <f t="shared" si="10"/>
        <v>0</v>
      </c>
      <c r="J42" s="90">
        <f t="shared" si="10"/>
        <v>0</v>
      </c>
      <c r="K42" s="90">
        <v>18100</v>
      </c>
      <c r="L42" s="90">
        <v>18100</v>
      </c>
    </row>
    <row r="43" spans="1:12" ht="12.75">
      <c r="A43" s="84">
        <v>343</v>
      </c>
      <c r="B43" s="85" t="s">
        <v>34</v>
      </c>
      <c r="C43" s="90">
        <f>SUM(C44+C45)</f>
        <v>18100</v>
      </c>
      <c r="D43" s="90">
        <f>SUM(D44+D45)</f>
        <v>2800</v>
      </c>
      <c r="E43" s="90">
        <f aca="true" t="shared" si="11" ref="E43:K43">SUM(E45:E45)</f>
        <v>200</v>
      </c>
      <c r="F43" s="90">
        <f t="shared" si="11"/>
        <v>0</v>
      </c>
      <c r="G43" s="90">
        <f t="shared" si="11"/>
        <v>15100</v>
      </c>
      <c r="H43" s="90">
        <f t="shared" si="11"/>
        <v>0</v>
      </c>
      <c r="I43" s="90">
        <f t="shared" si="11"/>
        <v>0</v>
      </c>
      <c r="J43" s="90">
        <f t="shared" si="11"/>
        <v>0</v>
      </c>
      <c r="K43" s="90">
        <f t="shared" si="11"/>
        <v>0</v>
      </c>
      <c r="L43" s="90">
        <f>SUM(L45:L45)</f>
        <v>0</v>
      </c>
    </row>
    <row r="44" spans="1:12" ht="12.75">
      <c r="A44" s="87">
        <v>3431</v>
      </c>
      <c r="B44" s="86" t="s">
        <v>71</v>
      </c>
      <c r="C44" s="92">
        <v>2700</v>
      </c>
      <c r="D44" s="92">
        <v>2700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</row>
    <row r="45" spans="1:12" ht="12.75">
      <c r="A45" s="87">
        <v>3433</v>
      </c>
      <c r="B45" s="86" t="s">
        <v>112</v>
      </c>
      <c r="C45" s="92">
        <v>15400</v>
      </c>
      <c r="D45" s="92">
        <v>100</v>
      </c>
      <c r="E45" s="92">
        <v>200</v>
      </c>
      <c r="F45" s="92">
        <v>0</v>
      </c>
      <c r="G45" s="92">
        <v>15100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</row>
    <row r="46" spans="1:12" s="6" customFormat="1" ht="26.25">
      <c r="A46" s="84">
        <v>4</v>
      </c>
      <c r="B46" s="85" t="s">
        <v>36</v>
      </c>
      <c r="C46" s="91">
        <f>SUM(C47:C47)</f>
        <v>26500</v>
      </c>
      <c r="D46" s="91">
        <f aca="true" t="shared" si="12" ref="D46:J46">SUM(D47:D47)</f>
        <v>0</v>
      </c>
      <c r="E46" s="91">
        <f t="shared" si="12"/>
        <v>5500</v>
      </c>
      <c r="F46" s="91">
        <f t="shared" si="12"/>
        <v>0</v>
      </c>
      <c r="G46" s="91">
        <f t="shared" si="12"/>
        <v>15000</v>
      </c>
      <c r="H46" s="91">
        <f t="shared" si="12"/>
        <v>6000</v>
      </c>
      <c r="I46" s="91">
        <f t="shared" si="12"/>
        <v>0</v>
      </c>
      <c r="J46" s="91">
        <f t="shared" si="12"/>
        <v>0</v>
      </c>
      <c r="K46" s="91">
        <v>26500</v>
      </c>
      <c r="L46" s="91">
        <v>26500</v>
      </c>
    </row>
    <row r="47" spans="1:12" s="6" customFormat="1" ht="26.25">
      <c r="A47" s="84">
        <v>42</v>
      </c>
      <c r="B47" s="85" t="s">
        <v>37</v>
      </c>
      <c r="C47" s="91">
        <f aca="true" t="shared" si="13" ref="C47:J47">SUM(C48+C51)</f>
        <v>26500</v>
      </c>
      <c r="D47" s="91">
        <f t="shared" si="13"/>
        <v>0</v>
      </c>
      <c r="E47" s="91">
        <f t="shared" si="13"/>
        <v>5500</v>
      </c>
      <c r="F47" s="91">
        <f t="shared" si="13"/>
        <v>0</v>
      </c>
      <c r="G47" s="91">
        <f t="shared" si="13"/>
        <v>15000</v>
      </c>
      <c r="H47" s="91">
        <f t="shared" si="13"/>
        <v>6000</v>
      </c>
      <c r="I47" s="91">
        <f t="shared" si="13"/>
        <v>0</v>
      </c>
      <c r="J47" s="91">
        <f t="shared" si="13"/>
        <v>0</v>
      </c>
      <c r="K47" s="91">
        <v>26500</v>
      </c>
      <c r="L47" s="91">
        <v>26500</v>
      </c>
    </row>
    <row r="48" spans="1:12" ht="12.75">
      <c r="A48" s="84">
        <v>422</v>
      </c>
      <c r="B48" s="85" t="s">
        <v>35</v>
      </c>
      <c r="C48" s="90">
        <f>SUM(C49:C50)</f>
        <v>25000</v>
      </c>
      <c r="D48" s="90">
        <f aca="true" t="shared" si="14" ref="D48:L48">SUM(D49:D49)</f>
        <v>0</v>
      </c>
      <c r="E48" s="90">
        <f t="shared" si="14"/>
        <v>5000</v>
      </c>
      <c r="F48" s="90">
        <f t="shared" si="14"/>
        <v>0</v>
      </c>
      <c r="G48" s="90">
        <f>SUM(G49:G50)</f>
        <v>15000</v>
      </c>
      <c r="H48" s="90">
        <f t="shared" si="14"/>
        <v>5000</v>
      </c>
      <c r="I48" s="90">
        <f t="shared" si="14"/>
        <v>0</v>
      </c>
      <c r="J48" s="90">
        <f t="shared" si="14"/>
        <v>0</v>
      </c>
      <c r="K48" s="90">
        <f t="shared" si="14"/>
        <v>0</v>
      </c>
      <c r="L48" s="90">
        <f t="shared" si="14"/>
        <v>0</v>
      </c>
    </row>
    <row r="49" spans="1:12" ht="12.75">
      <c r="A49" s="87">
        <v>4221</v>
      </c>
      <c r="B49" s="86" t="s">
        <v>72</v>
      </c>
      <c r="C49" s="92">
        <v>20000</v>
      </c>
      <c r="D49" s="92">
        <v>0</v>
      </c>
      <c r="E49" s="92">
        <v>5000</v>
      </c>
      <c r="F49" s="92">
        <v>0</v>
      </c>
      <c r="G49" s="92">
        <v>10000</v>
      </c>
      <c r="H49" s="92">
        <v>5000</v>
      </c>
      <c r="I49" s="92">
        <v>0</v>
      </c>
      <c r="J49" s="92">
        <v>0</v>
      </c>
      <c r="K49" s="92">
        <v>0</v>
      </c>
      <c r="L49" s="92">
        <v>0</v>
      </c>
    </row>
    <row r="50" spans="1:12" ht="12.75">
      <c r="A50" s="87">
        <v>4226</v>
      </c>
      <c r="B50" s="86" t="s">
        <v>106</v>
      </c>
      <c r="C50" s="92">
        <v>5000</v>
      </c>
      <c r="D50" s="92">
        <v>0</v>
      </c>
      <c r="E50" s="92">
        <v>0</v>
      </c>
      <c r="F50" s="92">
        <v>0</v>
      </c>
      <c r="G50" s="92">
        <v>5000</v>
      </c>
      <c r="H50" s="92">
        <v>0</v>
      </c>
      <c r="I50" s="92"/>
      <c r="J50" s="92"/>
      <c r="K50" s="92"/>
      <c r="L50" s="92"/>
    </row>
    <row r="51" spans="1:12" ht="26.25">
      <c r="A51" s="84">
        <v>424</v>
      </c>
      <c r="B51" s="85" t="s">
        <v>38</v>
      </c>
      <c r="C51" s="90">
        <f>SUM(C52:C52)</f>
        <v>1500</v>
      </c>
      <c r="D51" s="90">
        <f aca="true" t="shared" si="15" ref="D51:L51">SUM(D52:D52)</f>
        <v>0</v>
      </c>
      <c r="E51" s="90">
        <f t="shared" si="15"/>
        <v>500</v>
      </c>
      <c r="F51" s="90">
        <f t="shared" si="15"/>
        <v>0</v>
      </c>
      <c r="G51" s="90">
        <f t="shared" si="15"/>
        <v>0</v>
      </c>
      <c r="H51" s="90">
        <f t="shared" si="15"/>
        <v>1000</v>
      </c>
      <c r="I51" s="90">
        <f t="shared" si="15"/>
        <v>0</v>
      </c>
      <c r="J51" s="90">
        <f t="shared" si="15"/>
        <v>0</v>
      </c>
      <c r="K51" s="90">
        <f t="shared" si="15"/>
        <v>0</v>
      </c>
      <c r="L51" s="90">
        <f t="shared" si="15"/>
        <v>0</v>
      </c>
    </row>
    <row r="52" spans="1:12" ht="12.75">
      <c r="A52" s="87">
        <v>4241</v>
      </c>
      <c r="B52" s="86" t="s">
        <v>73</v>
      </c>
      <c r="C52" s="92">
        <v>1500</v>
      </c>
      <c r="D52" s="92">
        <v>0</v>
      </c>
      <c r="E52" s="92">
        <v>500</v>
      </c>
      <c r="F52" s="92">
        <v>0</v>
      </c>
      <c r="G52" s="92">
        <v>0</v>
      </c>
      <c r="H52" s="92">
        <v>1000</v>
      </c>
      <c r="I52" s="92"/>
      <c r="J52" s="92"/>
      <c r="K52" s="92"/>
      <c r="L52" s="92"/>
    </row>
    <row r="53" spans="1:12" ht="12.75">
      <c r="A53" s="87"/>
      <c r="B53" s="85" t="s">
        <v>74</v>
      </c>
      <c r="C53" s="90">
        <f aca="true" t="shared" si="16" ref="C53:K53">SUM(C9+C18+C42+C46)</f>
        <v>5291140</v>
      </c>
      <c r="D53" s="90">
        <f t="shared" si="16"/>
        <v>524970</v>
      </c>
      <c r="E53" s="90">
        <f t="shared" si="16"/>
        <v>15000</v>
      </c>
      <c r="F53" s="90">
        <f t="shared" si="16"/>
        <v>8000</v>
      </c>
      <c r="G53" s="90">
        <f t="shared" si="16"/>
        <v>4727170</v>
      </c>
      <c r="H53" s="90">
        <f t="shared" si="16"/>
        <v>16000</v>
      </c>
      <c r="I53" s="90">
        <f t="shared" si="16"/>
        <v>0</v>
      </c>
      <c r="J53" s="90">
        <f t="shared" si="16"/>
        <v>0</v>
      </c>
      <c r="K53" s="90">
        <f t="shared" si="16"/>
        <v>5291140</v>
      </c>
      <c r="L53" s="90">
        <f>SUM(L9+L18+L42+L46)</f>
        <v>5291140</v>
      </c>
    </row>
    <row r="54" spans="1:12" ht="12.75">
      <c r="A54" s="87"/>
      <c r="B54" s="85"/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1:12" ht="26.25">
      <c r="A55" s="88" t="s">
        <v>42</v>
      </c>
      <c r="B55" s="85" t="s">
        <v>98</v>
      </c>
      <c r="C55" s="90"/>
      <c r="D55" s="83"/>
      <c r="E55" s="83"/>
      <c r="F55" s="83"/>
      <c r="G55" s="83"/>
      <c r="H55" s="83"/>
      <c r="I55" s="83"/>
      <c r="J55" s="83"/>
      <c r="K55" s="83"/>
      <c r="L55" s="83"/>
    </row>
    <row r="56" spans="1:12" ht="12.75">
      <c r="A56" s="84">
        <v>3</v>
      </c>
      <c r="B56" s="85" t="s">
        <v>23</v>
      </c>
      <c r="C56" s="90">
        <f>SUM(C57:C57)</f>
        <v>4000</v>
      </c>
      <c r="D56" s="90">
        <f>SUM(D57:D57)</f>
        <v>4000</v>
      </c>
      <c r="E56" s="90">
        <f aca="true" t="shared" si="17" ref="E56:J56">SUM(E57:E57)</f>
        <v>0</v>
      </c>
      <c r="F56" s="90">
        <f t="shared" si="17"/>
        <v>0</v>
      </c>
      <c r="G56" s="90">
        <f t="shared" si="17"/>
        <v>0</v>
      </c>
      <c r="H56" s="90">
        <f t="shared" si="17"/>
        <v>0</v>
      </c>
      <c r="I56" s="90">
        <f t="shared" si="17"/>
        <v>0</v>
      </c>
      <c r="J56" s="90">
        <f t="shared" si="17"/>
        <v>0</v>
      </c>
      <c r="K56" s="90">
        <f>SUM(K57:K57)</f>
        <v>4000</v>
      </c>
      <c r="L56" s="90">
        <f>SUM(L57:L57)</f>
        <v>4000</v>
      </c>
    </row>
    <row r="57" spans="1:12" ht="12.75">
      <c r="A57" s="84">
        <v>32</v>
      </c>
      <c r="B57" s="85" t="s">
        <v>28</v>
      </c>
      <c r="C57" s="90">
        <f>SUM(C58+C61)</f>
        <v>4000</v>
      </c>
      <c r="D57" s="90">
        <f>SUM(D58+D61)</f>
        <v>4000</v>
      </c>
      <c r="E57" s="90"/>
      <c r="F57" s="90"/>
      <c r="G57" s="90"/>
      <c r="H57" s="90"/>
      <c r="I57" s="90"/>
      <c r="J57" s="90"/>
      <c r="K57" s="90">
        <v>4000</v>
      </c>
      <c r="L57" s="90">
        <v>4000</v>
      </c>
    </row>
    <row r="58" spans="1:12" ht="12.75">
      <c r="A58" s="84">
        <v>322</v>
      </c>
      <c r="B58" s="85" t="s">
        <v>30</v>
      </c>
      <c r="C58" s="90">
        <f>SUM(C59:C60)</f>
        <v>2000</v>
      </c>
      <c r="D58" s="90">
        <f>SUM(D59:D60)</f>
        <v>2000</v>
      </c>
      <c r="E58" s="90"/>
      <c r="F58" s="90"/>
      <c r="G58" s="90"/>
      <c r="H58" s="90"/>
      <c r="I58" s="90"/>
      <c r="J58" s="90"/>
      <c r="K58" s="90"/>
      <c r="L58" s="90"/>
    </row>
    <row r="59" spans="1:12" ht="12.75">
      <c r="A59" s="87">
        <v>3221</v>
      </c>
      <c r="B59" s="86" t="s">
        <v>58</v>
      </c>
      <c r="C59" s="107">
        <v>1000</v>
      </c>
      <c r="D59" s="107">
        <v>1000</v>
      </c>
      <c r="E59" s="90"/>
      <c r="F59" s="90"/>
      <c r="G59" s="90"/>
      <c r="H59" s="90"/>
      <c r="I59" s="90"/>
      <c r="J59" s="90"/>
      <c r="K59" s="90"/>
      <c r="L59" s="90"/>
    </row>
    <row r="60" spans="1:12" ht="12.75">
      <c r="A60" s="87">
        <v>3223</v>
      </c>
      <c r="B60" s="86" t="s">
        <v>59</v>
      </c>
      <c r="C60" s="92">
        <v>1000</v>
      </c>
      <c r="D60" s="92">
        <v>1000</v>
      </c>
      <c r="E60" s="92"/>
      <c r="F60" s="92"/>
      <c r="G60" s="92"/>
      <c r="H60" s="92"/>
      <c r="I60" s="92"/>
      <c r="J60" s="92"/>
      <c r="K60" s="92"/>
      <c r="L60" s="92"/>
    </row>
    <row r="61" spans="1:12" ht="12.75">
      <c r="A61" s="84">
        <v>323</v>
      </c>
      <c r="B61" s="85" t="s">
        <v>31</v>
      </c>
      <c r="C61" s="90">
        <f>SUM(C62:C63)</f>
        <v>2000</v>
      </c>
      <c r="D61" s="90">
        <f>SUM(D62:D63)</f>
        <v>2000</v>
      </c>
      <c r="E61" s="92"/>
      <c r="F61" s="92"/>
      <c r="G61" s="92"/>
      <c r="H61" s="92"/>
      <c r="I61" s="92"/>
      <c r="J61" s="92"/>
      <c r="K61" s="92"/>
      <c r="L61" s="92"/>
    </row>
    <row r="62" spans="1:12" ht="12.75">
      <c r="A62" s="87">
        <v>3231</v>
      </c>
      <c r="B62" s="86" t="s">
        <v>99</v>
      </c>
      <c r="C62" s="92">
        <v>1000</v>
      </c>
      <c r="D62" s="92">
        <v>1000</v>
      </c>
      <c r="E62" s="92"/>
      <c r="F62" s="92"/>
      <c r="G62" s="92"/>
      <c r="H62" s="92"/>
      <c r="I62" s="92"/>
      <c r="J62" s="92"/>
      <c r="K62" s="92"/>
      <c r="L62" s="92"/>
    </row>
    <row r="63" spans="1:12" ht="12.75">
      <c r="A63" s="87">
        <v>3238</v>
      </c>
      <c r="B63" s="86" t="s">
        <v>66</v>
      </c>
      <c r="C63" s="92">
        <v>1000</v>
      </c>
      <c r="D63" s="92">
        <v>1000</v>
      </c>
      <c r="E63" s="92"/>
      <c r="F63" s="92"/>
      <c r="G63" s="92"/>
      <c r="H63" s="92"/>
      <c r="I63" s="92"/>
      <c r="J63" s="92"/>
      <c r="K63" s="92"/>
      <c r="L63" s="92"/>
    </row>
    <row r="64" spans="1:12" ht="12.75">
      <c r="A64" s="87"/>
      <c r="B64" s="85" t="s">
        <v>74</v>
      </c>
      <c r="C64" s="90">
        <f>SUM(C58+C61)</f>
        <v>4000</v>
      </c>
      <c r="D64" s="90">
        <f>SUM(D58+D61)</f>
        <v>4000</v>
      </c>
      <c r="E64" s="90">
        <f aca="true" t="shared" si="18" ref="E64:J64">SUM(E66:E66)</f>
        <v>0</v>
      </c>
      <c r="F64" s="90">
        <f t="shared" si="18"/>
        <v>0</v>
      </c>
      <c r="G64" s="90">
        <f t="shared" si="18"/>
        <v>0</v>
      </c>
      <c r="H64" s="90">
        <f t="shared" si="18"/>
        <v>0</v>
      </c>
      <c r="I64" s="90">
        <f t="shared" si="18"/>
        <v>0</v>
      </c>
      <c r="J64" s="90">
        <f t="shared" si="18"/>
        <v>0</v>
      </c>
      <c r="K64" s="90">
        <v>4000</v>
      </c>
      <c r="L64" s="90">
        <v>4000</v>
      </c>
    </row>
    <row r="65" spans="1:12" ht="12.75">
      <c r="A65" s="87"/>
      <c r="B65" s="85"/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1:12" ht="12.75">
      <c r="A66" s="87"/>
      <c r="B66" s="85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1:12" ht="26.25">
      <c r="A67" s="88" t="s">
        <v>42</v>
      </c>
      <c r="B67" s="85" t="s">
        <v>92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1:12" ht="12.75">
      <c r="A68" s="84">
        <v>3</v>
      </c>
      <c r="B68" s="85" t="s">
        <v>23</v>
      </c>
      <c r="C68" s="90">
        <f>SUM(C70+C72+C74)</f>
        <v>4736</v>
      </c>
      <c r="D68" s="90">
        <f>SUM(D70+D72+D74)</f>
        <v>4736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0</v>
      </c>
      <c r="K68" s="90">
        <v>4736</v>
      </c>
      <c r="L68" s="90">
        <v>4736</v>
      </c>
    </row>
    <row r="69" spans="1:12" ht="12.75">
      <c r="A69" s="84">
        <v>32</v>
      </c>
      <c r="B69" s="85" t="s">
        <v>28</v>
      </c>
      <c r="C69" s="90">
        <f>SUM(C70+C72+C74)</f>
        <v>4736</v>
      </c>
      <c r="D69" s="90">
        <f>SUM(D70+D72+D74)</f>
        <v>4736</v>
      </c>
      <c r="E69" s="92"/>
      <c r="F69" s="92"/>
      <c r="G69" s="92"/>
      <c r="H69" s="92"/>
      <c r="I69" s="92"/>
      <c r="J69" s="92"/>
      <c r="K69" s="90">
        <v>4736</v>
      </c>
      <c r="L69" s="90">
        <v>4736</v>
      </c>
    </row>
    <row r="70" spans="1:12" ht="12.75">
      <c r="A70" s="84">
        <v>321</v>
      </c>
      <c r="B70" s="85" t="s">
        <v>29</v>
      </c>
      <c r="C70" s="90">
        <f>SUM(C71:C71)</f>
        <v>2736</v>
      </c>
      <c r="D70" s="90">
        <f>SUM(D71:D71)</f>
        <v>2736</v>
      </c>
      <c r="E70" s="92"/>
      <c r="F70" s="92"/>
      <c r="G70" s="92"/>
      <c r="H70" s="92"/>
      <c r="I70" s="92"/>
      <c r="J70" s="92"/>
      <c r="K70" s="92"/>
      <c r="L70" s="92"/>
    </row>
    <row r="71" spans="1:12" ht="12.75">
      <c r="A71" s="87">
        <v>3211</v>
      </c>
      <c r="B71" s="86" t="s">
        <v>93</v>
      </c>
      <c r="C71" s="92">
        <v>2736</v>
      </c>
      <c r="D71" s="92">
        <v>2736</v>
      </c>
      <c r="E71" s="92"/>
      <c r="F71" s="92"/>
      <c r="G71" s="92"/>
      <c r="H71" s="92"/>
      <c r="I71" s="92"/>
      <c r="J71" s="92"/>
      <c r="K71" s="92"/>
      <c r="L71" s="92"/>
    </row>
    <row r="72" spans="1:12" ht="12.75">
      <c r="A72" s="84">
        <v>322</v>
      </c>
      <c r="B72" s="85" t="s">
        <v>30</v>
      </c>
      <c r="C72" s="90">
        <f>SUM(C73:C73)</f>
        <v>1000</v>
      </c>
      <c r="D72" s="90">
        <f>SUM(D73:D73)</f>
        <v>1000</v>
      </c>
      <c r="E72" s="92"/>
      <c r="F72" s="92"/>
      <c r="G72" s="92"/>
      <c r="H72" s="92"/>
      <c r="I72" s="92"/>
      <c r="J72" s="92"/>
      <c r="K72" s="92"/>
      <c r="L72" s="92"/>
    </row>
    <row r="73" spans="1:12" ht="12.75">
      <c r="A73" s="87">
        <v>3221</v>
      </c>
      <c r="B73" s="86" t="s">
        <v>94</v>
      </c>
      <c r="C73" s="92">
        <v>1000</v>
      </c>
      <c r="D73" s="92">
        <v>1000</v>
      </c>
      <c r="E73" s="92"/>
      <c r="F73" s="92"/>
      <c r="G73" s="92"/>
      <c r="H73" s="92"/>
      <c r="I73" s="92"/>
      <c r="J73" s="92"/>
      <c r="K73" s="92"/>
      <c r="L73" s="92"/>
    </row>
    <row r="74" spans="1:12" ht="12.75">
      <c r="A74" s="84">
        <v>329</v>
      </c>
      <c r="B74" s="85" t="s">
        <v>70</v>
      </c>
      <c r="C74" s="90">
        <f>SUM(C75:C75)</f>
        <v>1000</v>
      </c>
      <c r="D74" s="90">
        <f>SUM(D75:D75)</f>
        <v>1000</v>
      </c>
      <c r="E74" s="92"/>
      <c r="F74" s="92"/>
      <c r="G74" s="92"/>
      <c r="H74" s="92"/>
      <c r="I74" s="92"/>
      <c r="J74" s="92"/>
      <c r="K74" s="92"/>
      <c r="L74" s="92"/>
    </row>
    <row r="75" spans="1:12" ht="12.75">
      <c r="A75" s="87">
        <v>3299</v>
      </c>
      <c r="B75" s="86" t="s">
        <v>70</v>
      </c>
      <c r="C75" s="92">
        <v>1000</v>
      </c>
      <c r="D75" s="92">
        <v>1000</v>
      </c>
      <c r="E75" s="92"/>
      <c r="F75" s="92"/>
      <c r="G75" s="92"/>
      <c r="H75" s="92"/>
      <c r="I75" s="92"/>
      <c r="J75" s="92"/>
      <c r="K75" s="92"/>
      <c r="L75" s="92"/>
    </row>
    <row r="76" spans="1:12" ht="12.75">
      <c r="A76" s="84"/>
      <c r="B76" s="85"/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1:12" ht="12.75">
      <c r="A77" s="84"/>
      <c r="B77" s="85" t="s">
        <v>74</v>
      </c>
      <c r="C77" s="90">
        <f>SUM(C71+C73+C75)</f>
        <v>4736</v>
      </c>
      <c r="D77" s="90">
        <f>SUM(D71+D73+D75)</f>
        <v>4736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4736</v>
      </c>
      <c r="L77" s="90">
        <v>4736</v>
      </c>
    </row>
    <row r="78" spans="1:12" ht="12.75">
      <c r="A78" s="84"/>
      <c r="B78" s="85"/>
      <c r="C78" s="90"/>
      <c r="D78" s="90"/>
      <c r="E78" s="90"/>
      <c r="F78" s="90"/>
      <c r="G78" s="90"/>
      <c r="H78" s="90"/>
      <c r="I78" s="90"/>
      <c r="J78" s="90"/>
      <c r="K78" s="90"/>
      <c r="L78" s="90"/>
    </row>
    <row r="79" spans="1:12" ht="26.25">
      <c r="A79" s="88" t="s">
        <v>42</v>
      </c>
      <c r="B79" s="85" t="s">
        <v>107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</row>
    <row r="80" spans="1:12" ht="12.75">
      <c r="A80" s="84">
        <v>3</v>
      </c>
      <c r="B80" s="85" t="s">
        <v>23</v>
      </c>
      <c r="C80" s="90">
        <f aca="true" t="shared" si="19" ref="C80:D82">SUM(C81:C81)</f>
        <v>3000</v>
      </c>
      <c r="D80" s="90">
        <f t="shared" si="19"/>
        <v>3000</v>
      </c>
      <c r="E80" s="90"/>
      <c r="F80" s="90"/>
      <c r="G80" s="90"/>
      <c r="H80" s="90"/>
      <c r="I80" s="90"/>
      <c r="J80" s="90"/>
      <c r="K80" s="90">
        <v>3000</v>
      </c>
      <c r="L80" s="90">
        <v>3000</v>
      </c>
    </row>
    <row r="81" spans="1:12" ht="12.75">
      <c r="A81" s="84">
        <v>32</v>
      </c>
      <c r="B81" s="85" t="s">
        <v>28</v>
      </c>
      <c r="C81" s="90">
        <f t="shared" si="19"/>
        <v>3000</v>
      </c>
      <c r="D81" s="90">
        <f t="shared" si="19"/>
        <v>3000</v>
      </c>
      <c r="E81" s="90"/>
      <c r="F81" s="90"/>
      <c r="G81" s="90"/>
      <c r="H81" s="90"/>
      <c r="I81" s="90"/>
      <c r="J81" s="90"/>
      <c r="K81" s="90">
        <v>3000</v>
      </c>
      <c r="L81" s="90">
        <v>3000</v>
      </c>
    </row>
    <row r="82" spans="1:12" ht="12.75">
      <c r="A82" s="84">
        <v>322</v>
      </c>
      <c r="B82" s="85" t="s">
        <v>30</v>
      </c>
      <c r="C82" s="90">
        <f t="shared" si="19"/>
        <v>3000</v>
      </c>
      <c r="D82" s="90">
        <f t="shared" si="19"/>
        <v>3000</v>
      </c>
      <c r="E82" s="90"/>
      <c r="F82" s="90"/>
      <c r="G82" s="90"/>
      <c r="H82" s="90"/>
      <c r="I82" s="90"/>
      <c r="J82" s="90"/>
      <c r="K82" s="90"/>
      <c r="L82" s="90"/>
    </row>
    <row r="83" spans="1:12" ht="12.75">
      <c r="A83" s="87">
        <v>3222</v>
      </c>
      <c r="B83" s="86" t="s">
        <v>108</v>
      </c>
      <c r="C83" s="92">
        <v>3000</v>
      </c>
      <c r="D83" s="92">
        <v>3000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</row>
    <row r="84" spans="1:12" ht="12.75">
      <c r="A84" s="84"/>
      <c r="B84" s="85"/>
      <c r="C84" s="90"/>
      <c r="D84" s="90"/>
      <c r="E84" s="90"/>
      <c r="F84" s="90"/>
      <c r="G84" s="90"/>
      <c r="H84" s="90"/>
      <c r="I84" s="90"/>
      <c r="J84" s="90"/>
      <c r="K84" s="90"/>
      <c r="L84" s="90"/>
    </row>
    <row r="85" spans="1:12" ht="12.75">
      <c r="A85" s="84"/>
      <c r="B85" s="85" t="s">
        <v>74</v>
      </c>
      <c r="C85" s="90">
        <f>SUM(C80:C80)</f>
        <v>3000</v>
      </c>
      <c r="D85" s="90">
        <f>SUM(D80:D80)</f>
        <v>3000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3000</v>
      </c>
      <c r="L85" s="90">
        <v>3000</v>
      </c>
    </row>
    <row r="86" spans="1:12" ht="12.75">
      <c r="A86" s="84"/>
      <c r="B86" s="85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1:12" ht="26.25">
      <c r="A87" s="88" t="s">
        <v>42</v>
      </c>
      <c r="B87" s="85" t="s">
        <v>95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1:12" ht="12.75">
      <c r="A88" s="84">
        <v>3</v>
      </c>
      <c r="B88" s="85" t="s">
        <v>23</v>
      </c>
      <c r="C88" s="90">
        <f aca="true" t="shared" si="20" ref="C88:D90">SUM(C89:C89)</f>
        <v>77000</v>
      </c>
      <c r="D88" s="90">
        <f t="shared" si="20"/>
        <v>77000</v>
      </c>
      <c r="E88" s="92"/>
      <c r="F88" s="92"/>
      <c r="G88" s="92"/>
      <c r="H88" s="92"/>
      <c r="I88" s="92"/>
      <c r="J88" s="92"/>
      <c r="K88" s="90">
        <v>77000</v>
      </c>
      <c r="L88" s="90">
        <v>77000</v>
      </c>
    </row>
    <row r="89" spans="1:12" ht="12.75">
      <c r="A89" s="84">
        <v>32</v>
      </c>
      <c r="B89" s="85" t="s">
        <v>28</v>
      </c>
      <c r="C89" s="90">
        <f t="shared" si="20"/>
        <v>77000</v>
      </c>
      <c r="D89" s="90">
        <f t="shared" si="20"/>
        <v>77000</v>
      </c>
      <c r="E89" s="92"/>
      <c r="F89" s="92"/>
      <c r="G89" s="92"/>
      <c r="H89" s="92"/>
      <c r="I89" s="92"/>
      <c r="J89" s="92"/>
      <c r="K89" s="90">
        <v>77000</v>
      </c>
      <c r="L89" s="90">
        <v>77000</v>
      </c>
    </row>
    <row r="90" spans="1:12" ht="12.75">
      <c r="A90" s="84">
        <v>323</v>
      </c>
      <c r="B90" s="85" t="s">
        <v>31</v>
      </c>
      <c r="C90" s="90">
        <f t="shared" si="20"/>
        <v>77000</v>
      </c>
      <c r="D90" s="90">
        <f t="shared" si="20"/>
        <v>77000</v>
      </c>
      <c r="E90" s="92"/>
      <c r="F90" s="92"/>
      <c r="G90" s="92"/>
      <c r="H90" s="92"/>
      <c r="I90" s="92"/>
      <c r="J90" s="92"/>
      <c r="K90" s="92"/>
      <c r="L90" s="92"/>
    </row>
    <row r="91" spans="1:12" ht="12.75">
      <c r="A91" s="87">
        <v>3232</v>
      </c>
      <c r="B91" s="86" t="s">
        <v>97</v>
      </c>
      <c r="C91" s="92">
        <v>77000</v>
      </c>
      <c r="D91" s="92">
        <v>77000</v>
      </c>
      <c r="E91" s="92"/>
      <c r="F91" s="92"/>
      <c r="G91" s="92"/>
      <c r="H91" s="92"/>
      <c r="I91" s="92"/>
      <c r="J91" s="92"/>
      <c r="K91" s="92"/>
      <c r="L91" s="92"/>
    </row>
    <row r="92" spans="1:12" ht="26.25">
      <c r="A92" s="84">
        <v>4</v>
      </c>
      <c r="B92" s="85" t="s">
        <v>36</v>
      </c>
      <c r="C92" s="90">
        <f>SUM(C94+C96)</f>
        <v>11100</v>
      </c>
      <c r="D92" s="90">
        <f>SUM(D94+D96)</f>
        <v>11100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11100</v>
      </c>
      <c r="L92" s="90">
        <v>11100</v>
      </c>
    </row>
    <row r="93" spans="1:12" ht="26.25">
      <c r="A93" s="84">
        <v>42</v>
      </c>
      <c r="B93" s="85" t="s">
        <v>37</v>
      </c>
      <c r="C93" s="90">
        <f>SUM(C94+C96)</f>
        <v>11100</v>
      </c>
      <c r="D93" s="90">
        <f>SUM(D94+D96)</f>
        <v>11100</v>
      </c>
      <c r="E93" s="92"/>
      <c r="F93" s="92"/>
      <c r="G93" s="92"/>
      <c r="H93" s="92"/>
      <c r="I93" s="92"/>
      <c r="J93" s="92"/>
      <c r="K93" s="90">
        <v>11100</v>
      </c>
      <c r="L93" s="90">
        <v>11100</v>
      </c>
    </row>
    <row r="94" spans="1:12" ht="12.75">
      <c r="A94" s="84">
        <v>422</v>
      </c>
      <c r="B94" s="85" t="s">
        <v>35</v>
      </c>
      <c r="C94" s="90">
        <v>10000</v>
      </c>
      <c r="D94" s="90">
        <v>10000</v>
      </c>
      <c r="E94" s="92"/>
      <c r="F94" s="92"/>
      <c r="G94" s="92"/>
      <c r="H94" s="92"/>
      <c r="I94" s="92"/>
      <c r="J94" s="92"/>
      <c r="K94" s="92"/>
      <c r="L94" s="92"/>
    </row>
    <row r="95" spans="1:12" ht="12.75">
      <c r="A95" s="87">
        <v>4221</v>
      </c>
      <c r="B95" s="86" t="s">
        <v>72</v>
      </c>
      <c r="C95" s="92">
        <v>10000</v>
      </c>
      <c r="D95" s="92">
        <v>10000</v>
      </c>
      <c r="E95" s="92"/>
      <c r="F95" s="92"/>
      <c r="G95" s="92"/>
      <c r="H95" s="92"/>
      <c r="I95" s="92"/>
      <c r="J95" s="92"/>
      <c r="K95" s="92"/>
      <c r="L95" s="92"/>
    </row>
    <row r="96" spans="1:12" ht="26.25">
      <c r="A96" s="84">
        <v>424</v>
      </c>
      <c r="B96" s="85" t="s">
        <v>38</v>
      </c>
      <c r="C96" s="90">
        <f>SUM(C97:C97)</f>
        <v>1100</v>
      </c>
      <c r="D96" s="90">
        <f>SUM(D97:D97)</f>
        <v>1100</v>
      </c>
      <c r="E96" s="92"/>
      <c r="F96" s="92"/>
      <c r="G96" s="92"/>
      <c r="H96" s="92"/>
      <c r="I96" s="92"/>
      <c r="J96" s="92"/>
      <c r="K96" s="92"/>
      <c r="L96" s="92"/>
    </row>
    <row r="97" spans="1:12" ht="12.75">
      <c r="A97" s="87">
        <v>4241</v>
      </c>
      <c r="B97" s="86" t="s">
        <v>73</v>
      </c>
      <c r="C97" s="92">
        <v>1100</v>
      </c>
      <c r="D97" s="92">
        <v>1100</v>
      </c>
      <c r="E97" s="92"/>
      <c r="F97" s="92"/>
      <c r="G97" s="92"/>
      <c r="H97" s="92"/>
      <c r="I97" s="92"/>
      <c r="J97" s="92"/>
      <c r="K97" s="92"/>
      <c r="L97" s="92"/>
    </row>
    <row r="98" spans="1:12" ht="12.75">
      <c r="A98" s="87"/>
      <c r="B98" s="85" t="s">
        <v>74</v>
      </c>
      <c r="C98" s="90">
        <f>SUM(C88+C92)</f>
        <v>88100</v>
      </c>
      <c r="D98" s="90">
        <f>SUM(D88+D92)</f>
        <v>88100</v>
      </c>
      <c r="E98" s="90">
        <f aca="true" t="shared" si="21" ref="E98:J98">SUM(E108:E108)</f>
        <v>0</v>
      </c>
      <c r="F98" s="90">
        <f t="shared" si="21"/>
        <v>0</v>
      </c>
      <c r="G98" s="90">
        <f t="shared" si="21"/>
        <v>0</v>
      </c>
      <c r="H98" s="90">
        <f t="shared" si="21"/>
        <v>0</v>
      </c>
      <c r="I98" s="90">
        <f t="shared" si="21"/>
        <v>0</v>
      </c>
      <c r="J98" s="90">
        <f t="shared" si="21"/>
        <v>0</v>
      </c>
      <c r="K98" s="90">
        <v>88100</v>
      </c>
      <c r="L98" s="90">
        <v>88100</v>
      </c>
    </row>
    <row r="99" spans="1:12" ht="12.75">
      <c r="A99" s="87"/>
      <c r="B99" s="85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1:12" ht="26.25">
      <c r="A100" s="88" t="s">
        <v>42</v>
      </c>
      <c r="B100" s="85" t="s">
        <v>113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1:12" ht="26.25">
      <c r="A101" s="84">
        <v>4</v>
      </c>
      <c r="B101" s="85" t="s">
        <v>36</v>
      </c>
      <c r="C101" s="90">
        <f>SUM(C102+C105)</f>
        <v>6000</v>
      </c>
      <c r="D101" s="90">
        <v>0</v>
      </c>
      <c r="E101" s="90"/>
      <c r="F101" s="90"/>
      <c r="G101" s="90">
        <f>SUM(G102+G105)</f>
        <v>6000</v>
      </c>
      <c r="H101" s="90"/>
      <c r="I101" s="90"/>
      <c r="J101" s="90"/>
      <c r="K101" s="90">
        <v>6000</v>
      </c>
      <c r="L101" s="90">
        <v>6000</v>
      </c>
    </row>
    <row r="102" spans="1:12" ht="26.25">
      <c r="A102" s="84">
        <v>42</v>
      </c>
      <c r="B102" s="85" t="s">
        <v>37</v>
      </c>
      <c r="C102" s="90">
        <f>SUM(C103:C103)</f>
        <v>5000</v>
      </c>
      <c r="D102" s="90">
        <v>0</v>
      </c>
      <c r="E102" s="90"/>
      <c r="F102" s="90"/>
      <c r="G102" s="90">
        <f>SUM(G103:G103)</f>
        <v>5000</v>
      </c>
      <c r="H102" s="90"/>
      <c r="I102" s="90"/>
      <c r="J102" s="90"/>
      <c r="K102" s="90">
        <v>6000</v>
      </c>
      <c r="L102" s="90">
        <v>6000</v>
      </c>
    </row>
    <row r="103" spans="1:12" ht="12.75">
      <c r="A103" s="84">
        <v>422</v>
      </c>
      <c r="B103" s="85" t="s">
        <v>35</v>
      </c>
      <c r="C103" s="90">
        <f>SUM(C104:C104)</f>
        <v>5000</v>
      </c>
      <c r="D103" s="90"/>
      <c r="E103" s="90"/>
      <c r="F103" s="90"/>
      <c r="G103" s="90">
        <f>SUM(G104:G104)</f>
        <v>5000</v>
      </c>
      <c r="H103" s="90"/>
      <c r="I103" s="90"/>
      <c r="J103" s="90"/>
      <c r="K103" s="90"/>
      <c r="L103" s="90"/>
    </row>
    <row r="104" spans="1:12" ht="12.75">
      <c r="A104" s="87">
        <v>4221</v>
      </c>
      <c r="B104" s="86" t="s">
        <v>72</v>
      </c>
      <c r="C104" s="92">
        <v>5000</v>
      </c>
      <c r="D104" s="92"/>
      <c r="E104" s="90"/>
      <c r="F104" s="90"/>
      <c r="G104" s="92">
        <v>5000</v>
      </c>
      <c r="H104" s="90"/>
      <c r="I104" s="90"/>
      <c r="J104" s="90"/>
      <c r="K104" s="90"/>
      <c r="L104" s="90"/>
    </row>
    <row r="105" spans="1:12" ht="26.25">
      <c r="A105" s="84">
        <v>424</v>
      </c>
      <c r="B105" s="85" t="s">
        <v>38</v>
      </c>
      <c r="C105" s="90">
        <f>SUM(C106:C106)</f>
        <v>1000</v>
      </c>
      <c r="D105" s="90">
        <v>0</v>
      </c>
      <c r="E105" s="90"/>
      <c r="F105" s="90"/>
      <c r="G105" s="90">
        <f>SUM(G106:G106)</f>
        <v>1000</v>
      </c>
      <c r="H105" s="90"/>
      <c r="I105" s="90"/>
      <c r="J105" s="90"/>
      <c r="K105" s="90"/>
      <c r="L105" s="90"/>
    </row>
    <row r="106" spans="1:12" ht="12.75">
      <c r="A106" s="87">
        <v>4241</v>
      </c>
      <c r="B106" s="86" t="s">
        <v>73</v>
      </c>
      <c r="C106" s="92">
        <v>1000</v>
      </c>
      <c r="D106" s="92"/>
      <c r="E106" s="90"/>
      <c r="F106" s="90"/>
      <c r="G106" s="92">
        <v>1000</v>
      </c>
      <c r="H106" s="90"/>
      <c r="I106" s="90"/>
      <c r="J106" s="90"/>
      <c r="K106" s="90"/>
      <c r="L106" s="90"/>
    </row>
    <row r="107" spans="1:12" ht="12.75">
      <c r="A107" s="87"/>
      <c r="B107" s="85" t="s">
        <v>74</v>
      </c>
      <c r="C107" s="90">
        <f>SUM(C101:C101)</f>
        <v>6000</v>
      </c>
      <c r="D107" s="90">
        <v>0</v>
      </c>
      <c r="E107" s="90">
        <v>0</v>
      </c>
      <c r="F107" s="90">
        <v>0</v>
      </c>
      <c r="G107" s="90">
        <f>SUM(G101:G101)</f>
        <v>6000</v>
      </c>
      <c r="H107" s="90">
        <v>0</v>
      </c>
      <c r="I107" s="90">
        <v>0</v>
      </c>
      <c r="J107" s="90">
        <v>0</v>
      </c>
      <c r="K107" s="90">
        <v>6000</v>
      </c>
      <c r="L107" s="90">
        <v>6000</v>
      </c>
    </row>
    <row r="108" spans="1:12" ht="12.75">
      <c r="A108" s="87"/>
      <c r="B108" s="86"/>
      <c r="C108" s="92"/>
      <c r="D108" s="92"/>
      <c r="E108" s="92"/>
      <c r="F108" s="92"/>
      <c r="G108" s="92"/>
      <c r="H108" s="92"/>
      <c r="I108" s="92"/>
      <c r="J108" s="92"/>
      <c r="K108" s="92"/>
      <c r="L108" s="92"/>
    </row>
    <row r="109" spans="1:12" s="6" customFormat="1" ht="27.75" customHeight="1">
      <c r="A109" s="88" t="s">
        <v>42</v>
      </c>
      <c r="B109" s="85" t="s">
        <v>75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spans="1:12" s="6" customFormat="1" ht="12.75">
      <c r="A110" s="84">
        <v>3</v>
      </c>
      <c r="B110" s="85" t="s">
        <v>23</v>
      </c>
      <c r="C110" s="90">
        <f aca="true" t="shared" si="22" ref="C110:J110">SUM(C111+C119)</f>
        <v>121212</v>
      </c>
      <c r="D110" s="90">
        <f t="shared" si="22"/>
        <v>0</v>
      </c>
      <c r="E110" s="90">
        <f t="shared" si="22"/>
        <v>0</v>
      </c>
      <c r="F110" s="90">
        <f t="shared" si="22"/>
        <v>0</v>
      </c>
      <c r="G110" s="90">
        <f t="shared" si="22"/>
        <v>121212</v>
      </c>
      <c r="H110" s="90">
        <f t="shared" si="22"/>
        <v>0</v>
      </c>
      <c r="I110" s="90">
        <f t="shared" si="22"/>
        <v>0</v>
      </c>
      <c r="J110" s="90">
        <f t="shared" si="22"/>
        <v>0</v>
      </c>
      <c r="K110" s="90">
        <v>121212</v>
      </c>
      <c r="L110" s="90">
        <v>121212</v>
      </c>
    </row>
    <row r="111" spans="1:12" s="6" customFormat="1" ht="12.75">
      <c r="A111" s="84">
        <v>31</v>
      </c>
      <c r="B111" s="85" t="s">
        <v>24</v>
      </c>
      <c r="C111" s="90">
        <f>SUM(C112+C114+C116)</f>
        <v>119212</v>
      </c>
      <c r="D111" s="90">
        <f>SUM(D112+D114+D116)</f>
        <v>0</v>
      </c>
      <c r="E111" s="90">
        <f aca="true" t="shared" si="23" ref="E111:J111">SUM(E112+E116)</f>
        <v>0</v>
      </c>
      <c r="F111" s="90">
        <f t="shared" si="23"/>
        <v>0</v>
      </c>
      <c r="G111" s="90">
        <f>SUM(G112+G114+G116)</f>
        <v>119212</v>
      </c>
      <c r="H111" s="90">
        <f t="shared" si="23"/>
        <v>0</v>
      </c>
      <c r="I111" s="90">
        <f t="shared" si="23"/>
        <v>0</v>
      </c>
      <c r="J111" s="90">
        <f t="shared" si="23"/>
        <v>0</v>
      </c>
      <c r="K111" s="90">
        <v>119212</v>
      </c>
      <c r="L111" s="90">
        <v>119212</v>
      </c>
    </row>
    <row r="112" spans="1:12" ht="12.75">
      <c r="A112" s="84">
        <v>311</v>
      </c>
      <c r="B112" s="85" t="s">
        <v>25</v>
      </c>
      <c r="C112" s="90">
        <f aca="true" t="shared" si="24" ref="C112:L112">SUM(C113:C113)</f>
        <v>98036</v>
      </c>
      <c r="D112" s="90">
        <f t="shared" si="24"/>
        <v>0</v>
      </c>
      <c r="E112" s="90">
        <f t="shared" si="24"/>
        <v>0</v>
      </c>
      <c r="F112" s="90">
        <f t="shared" si="24"/>
        <v>0</v>
      </c>
      <c r="G112" s="90">
        <f t="shared" si="24"/>
        <v>98036</v>
      </c>
      <c r="H112" s="90">
        <f t="shared" si="24"/>
        <v>0</v>
      </c>
      <c r="I112" s="90">
        <f t="shared" si="24"/>
        <v>0</v>
      </c>
      <c r="J112" s="90">
        <f t="shared" si="24"/>
        <v>0</v>
      </c>
      <c r="K112" s="90">
        <f t="shared" si="24"/>
        <v>0</v>
      </c>
      <c r="L112" s="90">
        <f t="shared" si="24"/>
        <v>0</v>
      </c>
    </row>
    <row r="113" spans="1:12" ht="12.75">
      <c r="A113" s="87">
        <v>3111</v>
      </c>
      <c r="B113" s="86" t="s">
        <v>53</v>
      </c>
      <c r="C113" s="92">
        <v>98036</v>
      </c>
      <c r="D113" s="92">
        <v>0</v>
      </c>
      <c r="E113" s="92"/>
      <c r="F113" s="92"/>
      <c r="G113" s="92">
        <v>98036</v>
      </c>
      <c r="H113" s="92"/>
      <c r="I113" s="92"/>
      <c r="J113" s="92"/>
      <c r="K113" s="92"/>
      <c r="L113" s="92"/>
    </row>
    <row r="114" spans="1:12" ht="12.75">
      <c r="A114" s="84">
        <v>312</v>
      </c>
      <c r="B114" s="85" t="s">
        <v>26</v>
      </c>
      <c r="C114" s="90">
        <f>SUM(C115:C115)</f>
        <v>5000</v>
      </c>
      <c r="D114" s="90">
        <f>SUM(D115:D115)</f>
        <v>0</v>
      </c>
      <c r="E114" s="92"/>
      <c r="F114" s="92"/>
      <c r="G114" s="90">
        <f>SUM(G115:G115)</f>
        <v>5000</v>
      </c>
      <c r="H114" s="92"/>
      <c r="I114" s="92"/>
      <c r="J114" s="92"/>
      <c r="K114" s="92"/>
      <c r="L114" s="92"/>
    </row>
    <row r="115" spans="1:12" ht="12.75">
      <c r="A115" s="87">
        <v>3121</v>
      </c>
      <c r="B115" s="86" t="s">
        <v>26</v>
      </c>
      <c r="C115" s="92">
        <v>5000</v>
      </c>
      <c r="D115" s="92">
        <v>0</v>
      </c>
      <c r="E115" s="92"/>
      <c r="F115" s="92"/>
      <c r="G115" s="92">
        <v>5000</v>
      </c>
      <c r="H115" s="92"/>
      <c r="I115" s="92"/>
      <c r="J115" s="92"/>
      <c r="K115" s="92"/>
      <c r="L115" s="92"/>
    </row>
    <row r="116" spans="1:12" ht="12.75">
      <c r="A116" s="84">
        <v>313</v>
      </c>
      <c r="B116" s="85" t="s">
        <v>27</v>
      </c>
      <c r="C116" s="90">
        <f>SUM(C117:C117)</f>
        <v>16176</v>
      </c>
      <c r="D116" s="90">
        <f>SUM(D117+D118)</f>
        <v>0</v>
      </c>
      <c r="E116" s="90">
        <f>SUM(E117+E118)</f>
        <v>0</v>
      </c>
      <c r="F116" s="90">
        <f>SUM(F117+F118)</f>
        <v>0</v>
      </c>
      <c r="G116" s="90">
        <f>SUM(G117:G117)</f>
        <v>16176</v>
      </c>
      <c r="H116" s="90">
        <f>SUM(H117+H118)</f>
        <v>0</v>
      </c>
      <c r="I116" s="90">
        <f>SUM(I117+I118)</f>
        <v>0</v>
      </c>
      <c r="J116" s="90">
        <f>SUM(J117+J118)</f>
        <v>0</v>
      </c>
      <c r="K116" s="90">
        <v>0</v>
      </c>
      <c r="L116" s="90">
        <v>0</v>
      </c>
    </row>
    <row r="117" spans="1:12" ht="12.75">
      <c r="A117" s="87">
        <v>3132</v>
      </c>
      <c r="B117" s="86" t="s">
        <v>54</v>
      </c>
      <c r="C117" s="92">
        <v>16176</v>
      </c>
      <c r="D117" s="92">
        <v>0</v>
      </c>
      <c r="E117" s="92"/>
      <c r="F117" s="92"/>
      <c r="G117" s="92">
        <v>16176</v>
      </c>
      <c r="H117" s="92"/>
      <c r="I117" s="92"/>
      <c r="J117" s="92"/>
      <c r="K117" s="92"/>
      <c r="L117" s="92"/>
    </row>
    <row r="118" spans="1:12" ht="12.75">
      <c r="A118" s="84">
        <v>32</v>
      </c>
      <c r="B118" s="85" t="s">
        <v>28</v>
      </c>
      <c r="C118" s="90">
        <f>SUM(C119+C121)</f>
        <v>2000</v>
      </c>
      <c r="D118" s="90">
        <f aca="true" t="shared" si="25" ref="D118:J118">SUM(D119+D121)</f>
        <v>0</v>
      </c>
      <c r="E118" s="90">
        <f t="shared" si="25"/>
        <v>0</v>
      </c>
      <c r="F118" s="90">
        <f t="shared" si="25"/>
        <v>0</v>
      </c>
      <c r="G118" s="90">
        <f t="shared" si="25"/>
        <v>2000</v>
      </c>
      <c r="H118" s="90">
        <f t="shared" si="25"/>
        <v>0</v>
      </c>
      <c r="I118" s="90">
        <f t="shared" si="25"/>
        <v>0</v>
      </c>
      <c r="J118" s="90">
        <f t="shared" si="25"/>
        <v>0</v>
      </c>
      <c r="K118" s="90">
        <v>2000</v>
      </c>
      <c r="L118" s="90">
        <v>2000</v>
      </c>
    </row>
    <row r="119" spans="1:12" s="6" customFormat="1" ht="12.75">
      <c r="A119" s="84">
        <v>321</v>
      </c>
      <c r="B119" s="85" t="s">
        <v>29</v>
      </c>
      <c r="C119" s="90">
        <f>SUM(C120:C120)</f>
        <v>2000</v>
      </c>
      <c r="D119" s="90">
        <f aca="true" t="shared" si="26" ref="D119:L119">SUM(D120:D120)</f>
        <v>0</v>
      </c>
      <c r="E119" s="90">
        <f t="shared" si="26"/>
        <v>0</v>
      </c>
      <c r="F119" s="90">
        <f t="shared" si="26"/>
        <v>0</v>
      </c>
      <c r="G119" s="90">
        <f t="shared" si="26"/>
        <v>2000</v>
      </c>
      <c r="H119" s="90">
        <f t="shared" si="26"/>
        <v>0</v>
      </c>
      <c r="I119" s="90">
        <f t="shared" si="26"/>
        <v>0</v>
      </c>
      <c r="J119" s="90">
        <f t="shared" si="26"/>
        <v>0</v>
      </c>
      <c r="K119" s="90">
        <f t="shared" si="26"/>
        <v>0</v>
      </c>
      <c r="L119" s="90">
        <f t="shared" si="26"/>
        <v>0</v>
      </c>
    </row>
    <row r="120" spans="1:12" ht="12.75">
      <c r="A120" s="87">
        <v>3212</v>
      </c>
      <c r="B120" s="86" t="s">
        <v>56</v>
      </c>
      <c r="C120" s="92">
        <v>2000</v>
      </c>
      <c r="D120" s="92">
        <v>0</v>
      </c>
      <c r="E120" s="92"/>
      <c r="F120" s="92"/>
      <c r="G120" s="92">
        <v>2000</v>
      </c>
      <c r="H120" s="92"/>
      <c r="I120" s="92"/>
      <c r="J120" s="92"/>
      <c r="K120" s="92"/>
      <c r="L120" s="92"/>
    </row>
    <row r="121" spans="1:12" ht="12.75">
      <c r="A121" s="87"/>
      <c r="B121" s="86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1:12" ht="16.5" customHeight="1">
      <c r="A122" s="87"/>
      <c r="B122" s="85" t="s">
        <v>74</v>
      </c>
      <c r="C122" s="90">
        <f aca="true" t="shared" si="27" ref="C122:J122">SUM(C112+C114+C116+C119)</f>
        <v>121212</v>
      </c>
      <c r="D122" s="90">
        <f t="shared" si="27"/>
        <v>0</v>
      </c>
      <c r="E122" s="90">
        <f t="shared" si="27"/>
        <v>0</v>
      </c>
      <c r="F122" s="90">
        <f t="shared" si="27"/>
        <v>0</v>
      </c>
      <c r="G122" s="90">
        <f t="shared" si="27"/>
        <v>121212</v>
      </c>
      <c r="H122" s="90">
        <f t="shared" si="27"/>
        <v>0</v>
      </c>
      <c r="I122" s="90">
        <f t="shared" si="27"/>
        <v>0</v>
      </c>
      <c r="J122" s="90">
        <f t="shared" si="27"/>
        <v>0</v>
      </c>
      <c r="K122" s="90">
        <v>121212</v>
      </c>
      <c r="L122" s="90">
        <v>121212</v>
      </c>
    </row>
    <row r="123" spans="1:12" ht="12.75">
      <c r="A123" s="84"/>
      <c r="B123" s="85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1:12" ht="12.75">
      <c r="A124" s="87"/>
      <c r="B124" s="86"/>
      <c r="C124" s="82"/>
      <c r="D124" s="82"/>
      <c r="E124" s="82"/>
      <c r="F124" s="82"/>
      <c r="G124" s="82"/>
      <c r="H124" s="82"/>
      <c r="I124" s="82"/>
      <c r="J124" s="82"/>
      <c r="K124" s="82"/>
      <c r="L124" s="82"/>
    </row>
    <row r="125" spans="1:12" s="6" customFormat="1" ht="12.75">
      <c r="A125" s="88" t="s">
        <v>42</v>
      </c>
      <c r="B125" s="85" t="s">
        <v>76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</row>
    <row r="126" spans="1:12" s="6" customFormat="1" ht="12.75">
      <c r="A126" s="84">
        <v>3</v>
      </c>
      <c r="B126" s="85" t="s">
        <v>23</v>
      </c>
      <c r="C126" s="90">
        <f aca="true" t="shared" si="28" ref="C126:J126">SUM(C127:C127)</f>
        <v>315500</v>
      </c>
      <c r="D126" s="90">
        <f>SUM(D127:D127)</f>
        <v>0</v>
      </c>
      <c r="E126" s="90">
        <f t="shared" si="28"/>
        <v>0</v>
      </c>
      <c r="F126" s="90">
        <f t="shared" si="28"/>
        <v>0</v>
      </c>
      <c r="G126" s="90">
        <f t="shared" si="28"/>
        <v>315500</v>
      </c>
      <c r="H126" s="90">
        <f t="shared" si="28"/>
        <v>0</v>
      </c>
      <c r="I126" s="90">
        <f t="shared" si="28"/>
        <v>0</v>
      </c>
      <c r="J126" s="90">
        <f t="shared" si="28"/>
        <v>0</v>
      </c>
      <c r="K126" s="90">
        <v>0</v>
      </c>
      <c r="L126" s="90">
        <v>0</v>
      </c>
    </row>
    <row r="127" spans="1:12" s="6" customFormat="1" ht="12.75">
      <c r="A127" s="84">
        <v>32</v>
      </c>
      <c r="B127" s="85" t="s">
        <v>28</v>
      </c>
      <c r="C127" s="90">
        <f>SUM(C128+C130+C133)</f>
        <v>315500</v>
      </c>
      <c r="D127" s="90">
        <f aca="true" t="shared" si="29" ref="D127:J127">SUM(D128+D130+D133)</f>
        <v>0</v>
      </c>
      <c r="E127" s="90">
        <f t="shared" si="29"/>
        <v>0</v>
      </c>
      <c r="F127" s="90">
        <f t="shared" si="29"/>
        <v>0</v>
      </c>
      <c r="G127" s="90">
        <f t="shared" si="29"/>
        <v>315500</v>
      </c>
      <c r="H127" s="90">
        <f t="shared" si="29"/>
        <v>0</v>
      </c>
      <c r="I127" s="90">
        <f t="shared" si="29"/>
        <v>0</v>
      </c>
      <c r="J127" s="90">
        <f t="shared" si="29"/>
        <v>0</v>
      </c>
      <c r="K127" s="90">
        <v>0</v>
      </c>
      <c r="L127" s="90">
        <v>0</v>
      </c>
    </row>
    <row r="128" spans="1:12" ht="12.75">
      <c r="A128" s="84">
        <v>321</v>
      </c>
      <c r="B128" s="85" t="s">
        <v>29</v>
      </c>
      <c r="C128" s="90">
        <f aca="true" t="shared" si="30" ref="C128:L128">SUM(C129:C129)</f>
        <v>70000</v>
      </c>
      <c r="D128" s="90">
        <f t="shared" si="30"/>
        <v>0</v>
      </c>
      <c r="E128" s="90">
        <f t="shared" si="30"/>
        <v>0</v>
      </c>
      <c r="F128" s="90">
        <f t="shared" si="30"/>
        <v>0</v>
      </c>
      <c r="G128" s="90">
        <f t="shared" si="30"/>
        <v>70000</v>
      </c>
      <c r="H128" s="90">
        <f t="shared" si="30"/>
        <v>0</v>
      </c>
      <c r="I128" s="90">
        <f t="shared" si="30"/>
        <v>0</v>
      </c>
      <c r="J128" s="90">
        <f t="shared" si="30"/>
        <v>0</v>
      </c>
      <c r="K128" s="90">
        <f t="shared" si="30"/>
        <v>0</v>
      </c>
      <c r="L128" s="90">
        <f t="shared" si="30"/>
        <v>0</v>
      </c>
    </row>
    <row r="129" spans="1:12" ht="12.75">
      <c r="A129" s="87">
        <v>3211</v>
      </c>
      <c r="B129" s="86" t="s">
        <v>55</v>
      </c>
      <c r="C129" s="92">
        <v>70000</v>
      </c>
      <c r="D129" s="92"/>
      <c r="E129" s="92"/>
      <c r="F129" s="92"/>
      <c r="G129" s="92">
        <v>70000</v>
      </c>
      <c r="H129" s="92"/>
      <c r="I129" s="92"/>
      <c r="J129" s="92"/>
      <c r="K129" s="92"/>
      <c r="L129" s="92"/>
    </row>
    <row r="130" spans="1:12" ht="12.75">
      <c r="A130" s="84">
        <v>323</v>
      </c>
      <c r="B130" s="85" t="s">
        <v>31</v>
      </c>
      <c r="C130" s="90">
        <f>SUM(C131+C132)</f>
        <v>195500</v>
      </c>
      <c r="D130" s="90">
        <f aca="true" t="shared" si="31" ref="D130:K130">SUM(D131+D132)</f>
        <v>0</v>
      </c>
      <c r="E130" s="90">
        <f t="shared" si="31"/>
        <v>0</v>
      </c>
      <c r="F130" s="90">
        <f t="shared" si="31"/>
        <v>0</v>
      </c>
      <c r="G130" s="90">
        <f t="shared" si="31"/>
        <v>195500</v>
      </c>
      <c r="H130" s="90">
        <f t="shared" si="31"/>
        <v>0</v>
      </c>
      <c r="I130" s="90">
        <f t="shared" si="31"/>
        <v>0</v>
      </c>
      <c r="J130" s="90">
        <f t="shared" si="31"/>
        <v>0</v>
      </c>
      <c r="K130" s="90">
        <f t="shared" si="31"/>
        <v>0</v>
      </c>
      <c r="L130" s="90">
        <f>SUM(L131+L132)</f>
        <v>0</v>
      </c>
    </row>
    <row r="131" spans="1:12" ht="12.75">
      <c r="A131" s="87">
        <v>3231</v>
      </c>
      <c r="B131" s="86" t="s">
        <v>77</v>
      </c>
      <c r="C131" s="92">
        <v>100500</v>
      </c>
      <c r="D131" s="92"/>
      <c r="E131" s="92"/>
      <c r="F131" s="92"/>
      <c r="G131" s="92">
        <v>100500</v>
      </c>
      <c r="H131" s="92"/>
      <c r="I131" s="92"/>
      <c r="J131" s="92"/>
      <c r="K131" s="92"/>
      <c r="L131" s="92"/>
    </row>
    <row r="132" spans="1:12" ht="12.75">
      <c r="A132" s="87">
        <v>3239</v>
      </c>
      <c r="B132" s="86" t="s">
        <v>78</v>
      </c>
      <c r="C132" s="92">
        <v>95000</v>
      </c>
      <c r="D132" s="92"/>
      <c r="E132" s="92"/>
      <c r="F132" s="92"/>
      <c r="G132" s="92">
        <v>95000</v>
      </c>
      <c r="H132" s="92"/>
      <c r="I132" s="92"/>
      <c r="J132" s="92"/>
      <c r="K132" s="92"/>
      <c r="L132" s="92"/>
    </row>
    <row r="133" spans="1:12" ht="12.75">
      <c r="A133" s="84">
        <v>329</v>
      </c>
      <c r="B133" s="85" t="s">
        <v>70</v>
      </c>
      <c r="C133" s="90">
        <f aca="true" t="shared" si="32" ref="C133:L133">SUM(C134:C134)</f>
        <v>50000</v>
      </c>
      <c r="D133" s="90">
        <f t="shared" si="32"/>
        <v>0</v>
      </c>
      <c r="E133" s="90">
        <f t="shared" si="32"/>
        <v>0</v>
      </c>
      <c r="F133" s="90">
        <f t="shared" si="32"/>
        <v>0</v>
      </c>
      <c r="G133" s="90">
        <f t="shared" si="32"/>
        <v>50000</v>
      </c>
      <c r="H133" s="90">
        <f t="shared" si="32"/>
        <v>0</v>
      </c>
      <c r="I133" s="90">
        <f t="shared" si="32"/>
        <v>0</v>
      </c>
      <c r="J133" s="90">
        <f t="shared" si="32"/>
        <v>0</v>
      </c>
      <c r="K133" s="90">
        <f t="shared" si="32"/>
        <v>0</v>
      </c>
      <c r="L133" s="90">
        <f t="shared" si="32"/>
        <v>0</v>
      </c>
    </row>
    <row r="134" spans="1:12" ht="12.75">
      <c r="A134" s="87">
        <v>3299</v>
      </c>
      <c r="B134" s="86" t="s">
        <v>32</v>
      </c>
      <c r="C134" s="92">
        <v>50000</v>
      </c>
      <c r="D134" s="92"/>
      <c r="E134" s="92"/>
      <c r="F134" s="92"/>
      <c r="G134" s="92">
        <v>50000</v>
      </c>
      <c r="H134" s="92"/>
      <c r="I134" s="92"/>
      <c r="J134" s="92"/>
      <c r="K134" s="92"/>
      <c r="L134" s="92"/>
    </row>
    <row r="135" spans="1:12" s="6" customFormat="1" ht="12.75">
      <c r="A135" s="84"/>
      <c r="B135" s="85" t="s">
        <v>74</v>
      </c>
      <c r="C135" s="90">
        <f>SUM(C128+C130+C133)</f>
        <v>315500</v>
      </c>
      <c r="D135" s="90">
        <f aca="true" t="shared" si="33" ref="D135:J135">SUM(D128+D130+D133)</f>
        <v>0</v>
      </c>
      <c r="E135" s="90">
        <f t="shared" si="33"/>
        <v>0</v>
      </c>
      <c r="F135" s="90">
        <f t="shared" si="33"/>
        <v>0</v>
      </c>
      <c r="G135" s="90">
        <f t="shared" si="33"/>
        <v>315500</v>
      </c>
      <c r="H135" s="90">
        <f t="shared" si="33"/>
        <v>0</v>
      </c>
      <c r="I135" s="90">
        <f t="shared" si="33"/>
        <v>0</v>
      </c>
      <c r="J135" s="90">
        <f t="shared" si="33"/>
        <v>0</v>
      </c>
      <c r="K135" s="90">
        <v>0</v>
      </c>
      <c r="L135" s="90">
        <v>0</v>
      </c>
    </row>
    <row r="136" spans="1:12" ht="12.75">
      <c r="A136" s="87"/>
      <c r="B136" s="86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1:12" s="6" customFormat="1" ht="12.75">
      <c r="A137" s="84"/>
      <c r="B137" s="85" t="s">
        <v>79</v>
      </c>
      <c r="C137" s="90">
        <f>SUM(C53+C64+C77+C85+C98+C107+C122+C135)</f>
        <v>5833688</v>
      </c>
      <c r="D137" s="90">
        <f>SUM(D53+D64+D77+D85+D98+D122+D135)</f>
        <v>624806</v>
      </c>
      <c r="E137" s="90">
        <f>SUM(E53+E64+E77+E85+E98+E122+E135)</f>
        <v>15000</v>
      </c>
      <c r="F137" s="90">
        <f>SUM(F53+F64+F77+F85+F98+F122+F135)</f>
        <v>8000</v>
      </c>
      <c r="G137" s="90">
        <f>SUM(G53+G64+G77+G85+G98+G107+G122+G135)</f>
        <v>5169882</v>
      </c>
      <c r="H137" s="90">
        <f>SUM(H53+H64+H77+H85+H98+H122+H135)</f>
        <v>16000</v>
      </c>
      <c r="I137" s="90">
        <f>SUM(I53+I123+I135)</f>
        <v>0</v>
      </c>
      <c r="J137" s="90">
        <f>SUM(J53+J123+J135)</f>
        <v>0</v>
      </c>
      <c r="K137" s="90">
        <f>SUM(K53+K64+K77+K85+K98+K107+K122+K135)</f>
        <v>5518188</v>
      </c>
      <c r="L137" s="90">
        <f>SUM(L53+L64+L77+L85+L98+L107+L122+L135)</f>
        <v>5518188</v>
      </c>
    </row>
    <row r="138" spans="1:2" s="6" customFormat="1" ht="12.75">
      <c r="A138" s="62"/>
      <c r="B138" s="106"/>
    </row>
    <row r="139" spans="1:9" s="6" customFormat="1" ht="12.75">
      <c r="A139" s="62"/>
      <c r="B139" s="9" t="s">
        <v>117</v>
      </c>
      <c r="I139" s="3" t="s">
        <v>80</v>
      </c>
    </row>
    <row r="140" spans="1:12" ht="12.75">
      <c r="A140" s="62"/>
      <c r="B140" s="9"/>
      <c r="C140" s="3"/>
      <c r="D140" s="3"/>
      <c r="E140" s="3"/>
      <c r="F140" s="3"/>
      <c r="G140" s="3"/>
      <c r="H140" s="3" t="s">
        <v>116</v>
      </c>
      <c r="I140" s="3"/>
      <c r="J140" s="3"/>
      <c r="K140" s="3"/>
      <c r="L140" s="3"/>
    </row>
    <row r="141" spans="1:12" ht="12.75">
      <c r="A141" s="62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2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2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2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2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2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2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2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2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2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2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2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2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2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2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2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2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2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2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2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2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2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2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2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2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2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2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2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2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2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2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2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2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2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2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2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2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2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2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2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2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2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2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2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2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2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2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2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2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2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2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2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2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2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2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2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2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2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2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2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2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2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2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2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2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2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2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2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2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2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2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2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2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2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2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2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2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2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2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2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2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2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2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2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2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2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2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2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2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2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2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2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2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2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2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2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2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2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2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2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2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2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2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2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2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2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2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2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2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2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2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2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2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2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2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2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2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2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2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2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2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2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2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2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2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2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2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2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2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2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2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2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2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2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2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2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2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2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2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2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2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2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2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2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2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2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2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2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2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2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2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2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2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2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2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2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2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2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2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2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2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2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2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2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2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2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2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2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2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2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2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2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2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2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2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2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2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2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2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2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2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2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2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2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2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2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2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2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2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2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2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2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2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2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2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2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2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2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2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2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2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2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2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2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2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2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2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2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2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2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2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2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2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2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2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2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2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2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2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2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2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2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2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2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2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2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2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2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2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2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2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2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2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2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2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2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2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2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2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2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2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2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2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2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2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2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2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2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2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2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2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2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2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2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2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2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2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2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2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2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2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2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2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2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2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2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2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2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2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2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2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2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2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2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2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2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2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62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62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62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62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62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62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62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62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62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DELL</cp:lastModifiedBy>
  <cp:lastPrinted>2021-12-09T10:42:27Z</cp:lastPrinted>
  <dcterms:created xsi:type="dcterms:W3CDTF">2013-09-11T11:00:21Z</dcterms:created>
  <dcterms:modified xsi:type="dcterms:W3CDTF">2021-12-22T08:01:56Z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